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<sst xmlns="http://schemas.openxmlformats.org/spreadsheetml/2006/main" count="114" uniqueCount="114">
  <si>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РАСЧЕТ ПО ИСПОЛЬЗОВАНИЮ СРЕДСТВ КВАРТИРОСЪЕМЩИКОВ НА СОДЕРЖАНИЕ Ж/Ф</t>
  </si>
  <si>
    <t xml:space="preserve"> </t>
  </si>
  <si>
    <t>ГОД</t>
  </si>
  <si>
    <t>2014г.</t>
  </si>
  <si>
    <t>№ п/п</t>
  </si>
  <si>
    <t>Адрес</t>
  </si>
  <si>
    <t>Площадь дома</t>
  </si>
  <si>
    <t xml:space="preserve">начисления  со льготами </t>
  </si>
  <si>
    <t>оплата  со льготами</t>
  </si>
  <si>
    <t>недоплата населения</t>
  </si>
  <si>
    <t>Неиспольз. средства на начало месяца</t>
  </si>
  <si>
    <t>оплата дворников</t>
  </si>
  <si>
    <t>налоги на з/пл  дворников</t>
  </si>
  <si>
    <t>услуги по управлению домами</t>
  </si>
  <si>
    <t xml:space="preserve">ремонтные   работы       </t>
  </si>
  <si>
    <t>услуги подрядчика</t>
  </si>
  <si>
    <t>материалы и инвентарь</t>
  </si>
  <si>
    <t xml:space="preserve">ИТОГО расходы по дому:    </t>
  </si>
  <si>
    <t>оплата+гр6-расход по дому</t>
  </si>
  <si>
    <t>3 мик/он, дом 1</t>
  </si>
  <si>
    <t>3 мик/он, дом 2</t>
  </si>
  <si>
    <t>3 мик/он, дом 6</t>
  </si>
  <si>
    <t>5 мик/он, дом 13</t>
  </si>
  <si>
    <t>Горняков, дом 4</t>
  </si>
  <si>
    <t>Горняков, дом 8</t>
  </si>
  <si>
    <t>Горняков, дом 9</t>
  </si>
  <si>
    <t>Горняков, дом 10</t>
  </si>
  <si>
    <t>Горняков, дом 11</t>
  </si>
  <si>
    <t>Горняков, дом 13</t>
  </si>
  <si>
    <t>Металлургов, дом 3</t>
  </si>
  <si>
    <t>Металлургов, дом 5</t>
  </si>
  <si>
    <t>Металлургов, дом 11</t>
  </si>
  <si>
    <t>Металлургов, дом 13</t>
  </si>
  <si>
    <t xml:space="preserve">Металлургов, дом 15 </t>
  </si>
  <si>
    <t>Металлургов, дом 17</t>
  </si>
  <si>
    <t>Металлургов, дом 19</t>
  </si>
  <si>
    <t>Металлургов, дом 21</t>
  </si>
  <si>
    <t>Металлургов, дом 27</t>
  </si>
  <si>
    <t>Советская, дом 2</t>
  </si>
  <si>
    <t>Советская, дом 16</t>
  </si>
  <si>
    <t>Советская, дом 20</t>
  </si>
  <si>
    <t>Советская, дом 22</t>
  </si>
  <si>
    <t>Советская, дом 26</t>
  </si>
  <si>
    <t>Советская, дом 28</t>
  </si>
  <si>
    <t>Советская, дом 30</t>
  </si>
  <si>
    <t>Советская, дом 32</t>
  </si>
  <si>
    <t>Советская, дом 34</t>
  </si>
  <si>
    <t>Советская, дом 36</t>
  </si>
  <si>
    <t>Советская, дом 38</t>
  </si>
  <si>
    <t>Советская, дом 40</t>
  </si>
  <si>
    <t>Советская, дом 42</t>
  </si>
  <si>
    <t>Советская, дом 44</t>
  </si>
  <si>
    <t>Советская, дом 46</t>
  </si>
  <si>
    <t>Советская, дом 50</t>
  </si>
  <si>
    <t>Советская, дом 52</t>
  </si>
  <si>
    <t>Советская, дом 56</t>
  </si>
  <si>
    <t>Спортивная, дом 2</t>
  </si>
  <si>
    <t>Спортивная, дом 4</t>
  </si>
  <si>
    <t>Бульварная, дом 5</t>
  </si>
  <si>
    <t>Вокзальная, дом 23</t>
  </si>
  <si>
    <t>Вокзальная, дом 24</t>
  </si>
  <si>
    <t>Вокзальная, дом 28</t>
  </si>
  <si>
    <t>Комсомол, дом 3</t>
  </si>
  <si>
    <t>Комсомол, дом 5</t>
  </si>
  <si>
    <t>Комсомол, дом 7</t>
  </si>
  <si>
    <t>1 Театр.пер., дом 2</t>
  </si>
  <si>
    <t>1 Театр.пер., дом 4</t>
  </si>
  <si>
    <t>1 Театр.пер., дом 6</t>
  </si>
  <si>
    <t>2 Театр.пер., дом 3</t>
  </si>
  <si>
    <t>2 Театр.пер., дом 5</t>
  </si>
  <si>
    <t>2 Театр.пер., дом 7</t>
  </si>
  <si>
    <t>6 мик/он, дом 9</t>
  </si>
  <si>
    <t>6 мик/он, дом 10</t>
  </si>
  <si>
    <t>6 мик/он, дом 19</t>
  </si>
  <si>
    <t>6 мик/он, дом 20</t>
  </si>
  <si>
    <t>6 мик/он, дом 22</t>
  </si>
  <si>
    <t>6 мик/он, дом 23</t>
  </si>
  <si>
    <t>6 мик/он, дом 30</t>
  </si>
  <si>
    <t>6 мик/он, дом 31</t>
  </si>
  <si>
    <t>6 мик/он, дом 33</t>
  </si>
  <si>
    <t>6 мик/он, дом 34</t>
  </si>
  <si>
    <t>6 мик/он, дом 35</t>
  </si>
  <si>
    <t>6 мик/он, дом 36</t>
  </si>
  <si>
    <t>6 мик/он, дом 37</t>
  </si>
  <si>
    <t>6 мик/он, дом 38</t>
  </si>
  <si>
    <t>6 мик/он, дом 39</t>
  </si>
  <si>
    <t>6 мик/он, дом 40</t>
  </si>
  <si>
    <t>6 мик/он, дом 48</t>
  </si>
  <si>
    <t>Школьная, дом 8</t>
  </si>
  <si>
    <t>Школьная, дом 12</t>
  </si>
  <si>
    <t>Школьная, дом 13</t>
  </si>
  <si>
    <t>Школьная, дом 14</t>
  </si>
  <si>
    <t>Школьная, дом 15</t>
  </si>
  <si>
    <t>Школьная, дом 17</t>
  </si>
  <si>
    <t>Школьная, дом 21</t>
  </si>
  <si>
    <t>Школьная, дом 25</t>
  </si>
  <si>
    <t>Школьная, дом 35</t>
  </si>
  <si>
    <t>Школьная, дом 45</t>
  </si>
  <si>
    <t>Школьная, дом 55</t>
  </si>
  <si>
    <t>Школьная, дом 57</t>
  </si>
  <si>
    <t>Школьная, дом 61</t>
  </si>
  <si>
    <t>Школьная, дом 63</t>
  </si>
  <si>
    <t>Школьная, дом 65</t>
  </si>
  <si>
    <t>Обрино, дом 1</t>
  </si>
  <si>
    <t>Обрино, дом 2</t>
  </si>
  <si>
    <t>Обрино, дом 8</t>
  </si>
  <si>
    <t>Труда, дом 5</t>
  </si>
  <si>
    <t>1 Театр.пер., дом 2а</t>
  </si>
  <si>
    <t>сверка оплаты</t>
  </si>
  <si>
    <t>пени</t>
  </si>
  <si>
    <t>ИТОГО:</t>
  </si>
  <si>
    <t>Затраты на 1 м2</t>
  </si>
  <si>
    <t>ВСЕГО ремонтные работы</t>
  </si>
  <si>
    <t>затраты             на обслужив  жил.фонда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</si>
</sst>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8"/>
      <name val="Arial Cyr"/>
      <family val="0"/>
    </font>
    <font>
      <b/>
      <sz val="7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2" fontId="1" fillId="3" borderId="2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Q10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2" max="2" width="14.8515625" style="0" customWidth="1"/>
    <col min="3" max="3" width="8.7109375" style="0" customWidth="1"/>
    <col min="4" max="4" width="8.421875" style="0" customWidth="1"/>
    <col min="5" max="5" width="8.140625" style="0" customWidth="1"/>
    <col min="6" max="6" width="7.7109375" style="0" customWidth="1"/>
    <col min="7" max="7" width="8.7109375" style="0" customWidth="1"/>
    <col min="8" max="8" width="7.8515625" style="0" customWidth="1"/>
    <col min="9" max="9" width="8.00390625" style="0" customWidth="1"/>
    <col min="10" max="11" width="7.8515625" style="0" customWidth="1"/>
    <col min="12" max="13" width="7.7109375" style="0" customWidth="1"/>
    <col min="14" max="14" width="3.57421875" style="0" customWidth="1"/>
    <col min="15" max="15" width="8.28125" style="0" customWidth="1"/>
    <col min="17" max="17" width="8.140625" style="0" customWidth="1"/>
  </cols>
  <sheetData>
    <row r="4" spans="1:17" ht="12.75">
      <c r="A4" s="1"/>
      <c r="B4" s="2" t="s">
        <v>0</v>
      </c>
      <c r="C4" s="3"/>
      <c r="D4" s="3"/>
      <c r="E4" s="1"/>
      <c r="F4" s="1"/>
      <c r="G4" s="1"/>
      <c r="H4" s="1"/>
      <c r="I4" s="3"/>
      <c r="J4" s="3"/>
      <c r="K4" s="3"/>
      <c r="L4" s="1"/>
      <c r="M4" s="1"/>
      <c r="N4" s="1"/>
      <c r="O4" s="1"/>
      <c r="P4" s="3"/>
      <c r="Q4" s="3"/>
    </row>
    <row r="5" spans="1:17" ht="12.75">
      <c r="A5" s="1"/>
      <c r="B5" s="3"/>
      <c r="C5" s="3"/>
      <c r="D5" s="3"/>
      <c r="E5" s="1"/>
      <c r="F5" s="1"/>
      <c r="G5" s="1"/>
      <c r="H5" s="1"/>
      <c r="I5" s="3"/>
      <c r="J5" s="3"/>
      <c r="K5" s="3"/>
      <c r="L5" s="1"/>
      <c r="M5" s="1"/>
      <c r="N5" s="1"/>
      <c r="O5" s="1" t="s">
        <v>1</v>
      </c>
      <c r="P5" s="3"/>
      <c r="Q5" s="3"/>
    </row>
    <row r="6" spans="1:17" ht="12.75">
      <c r="A6" s="1"/>
      <c r="B6" s="1"/>
      <c r="C6" s="1"/>
      <c r="D6" s="1"/>
      <c r="E6" s="4" t="s">
        <v>2</v>
      </c>
      <c r="F6" s="4"/>
      <c r="G6" s="4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3.75">
      <c r="A7" s="5" t="s">
        <v>4</v>
      </c>
      <c r="B7" s="6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8" t="s">
        <v>10</v>
      </c>
      <c r="H7" s="7" t="s">
        <v>11</v>
      </c>
      <c r="I7" s="7" t="s">
        <v>12</v>
      </c>
      <c r="J7" s="7" t="s">
        <v>113</v>
      </c>
      <c r="K7" s="7" t="s">
        <v>13</v>
      </c>
      <c r="L7" s="7" t="s">
        <v>14</v>
      </c>
      <c r="M7" s="8" t="s">
        <v>15</v>
      </c>
      <c r="N7" s="7"/>
      <c r="O7" s="7" t="s">
        <v>16</v>
      </c>
      <c r="P7" s="7" t="s">
        <v>17</v>
      </c>
      <c r="Q7" s="7" t="s">
        <v>18</v>
      </c>
    </row>
    <row r="8" spans="1:1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</row>
    <row r="9" spans="1:17" ht="12.75">
      <c r="A9" s="9">
        <v>1</v>
      </c>
      <c r="B9" s="9" t="s">
        <v>19</v>
      </c>
      <c r="C9" s="10">
        <v>9431</v>
      </c>
      <c r="D9" s="11">
        <v>1910594.47</v>
      </c>
      <c r="E9" s="12">
        <v>1904441.44</v>
      </c>
      <c r="F9" s="11">
        <f>E9-D9</f>
        <v>-6153.030000000028</v>
      </c>
      <c r="G9" s="11"/>
      <c r="H9" s="13">
        <v>197304</v>
      </c>
      <c r="I9" s="11">
        <f>H9*20.2%</f>
        <v>39855.407999999996</v>
      </c>
      <c r="J9" s="11">
        <v>382814.48402508564</v>
      </c>
      <c r="K9" s="11">
        <v>205417.8139743402</v>
      </c>
      <c r="L9" s="11">
        <v>696067.2471058541</v>
      </c>
      <c r="M9" s="11">
        <v>582771.02</v>
      </c>
      <c r="N9" s="11"/>
      <c r="O9" s="11">
        <v>70122.13830912887</v>
      </c>
      <c r="P9" s="12">
        <f>H9+I9+J9+K9+L9+M9+O9</f>
        <v>2174352.111414409</v>
      </c>
      <c r="Q9" s="14">
        <f>E9+G9-P9</f>
        <v>-269910.67141440883</v>
      </c>
    </row>
    <row r="10" spans="1:17" ht="12.75">
      <c r="A10" s="9">
        <v>2</v>
      </c>
      <c r="B10" s="9" t="s">
        <v>20</v>
      </c>
      <c r="C10" s="10">
        <v>6497.75</v>
      </c>
      <c r="D10" s="11">
        <v>1319739.5</v>
      </c>
      <c r="E10" s="12">
        <v>1300921.25</v>
      </c>
      <c r="F10" s="11">
        <f aca="true" t="shared" si="0" ref="F10:F73">E10-D10</f>
        <v>-18818.25</v>
      </c>
      <c r="G10" s="11"/>
      <c r="H10" s="13">
        <v>146924</v>
      </c>
      <c r="I10" s="11">
        <f aca="true" t="shared" si="1" ref="I10:I73">H10*20.2%</f>
        <v>29678.647999999997</v>
      </c>
      <c r="J10" s="11">
        <v>263775.4968416851</v>
      </c>
      <c r="K10" s="11">
        <v>141542.3031247596</v>
      </c>
      <c r="L10" s="11">
        <v>683097.3253385256</v>
      </c>
      <c r="M10" s="11">
        <v>27418.42</v>
      </c>
      <c r="N10" s="11"/>
      <c r="O10" s="11">
        <v>89454.21280616158</v>
      </c>
      <c r="P10" s="12">
        <f aca="true" t="shared" si="2" ref="P10:P73">H10+I10+J10+K10+L10+M10+O10</f>
        <v>1381890.4061111317</v>
      </c>
      <c r="Q10" s="14">
        <f aca="true" t="shared" si="3" ref="Q10:Q73">E10+G10-P10</f>
        <v>-80969.15611113166</v>
      </c>
    </row>
    <row r="11" spans="1:17" ht="12.75">
      <c r="A11" s="9">
        <v>3</v>
      </c>
      <c r="B11" s="9" t="s">
        <v>21</v>
      </c>
      <c r="C11" s="10">
        <v>6115.67</v>
      </c>
      <c r="D11" s="11">
        <v>1243418.27</v>
      </c>
      <c r="E11" s="12">
        <v>1240104.57</v>
      </c>
      <c r="F11" s="11">
        <f t="shared" si="0"/>
        <v>-3313.6999999999534</v>
      </c>
      <c r="G11" s="11"/>
      <c r="H11" s="13">
        <v>137481</v>
      </c>
      <c r="I11" s="11">
        <f t="shared" si="1"/>
        <v>27771.161999999997</v>
      </c>
      <c r="J11" s="11">
        <v>248325.63138837594</v>
      </c>
      <c r="K11" s="11">
        <v>133250.63617293484</v>
      </c>
      <c r="L11" s="11">
        <v>331094.8229213294</v>
      </c>
      <c r="M11" s="11">
        <v>13836.02</v>
      </c>
      <c r="N11" s="11"/>
      <c r="O11" s="11">
        <v>24462.964593214943</v>
      </c>
      <c r="P11" s="12">
        <f t="shared" si="2"/>
        <v>916222.2370758551</v>
      </c>
      <c r="Q11" s="14">
        <f t="shared" si="3"/>
        <v>323882.3329241449</v>
      </c>
    </row>
    <row r="12" spans="1:17" ht="12.75">
      <c r="A12" s="9">
        <v>4</v>
      </c>
      <c r="B12" s="9" t="s">
        <v>22</v>
      </c>
      <c r="C12" s="10">
        <v>3570.37</v>
      </c>
      <c r="D12" s="11">
        <v>724009.44</v>
      </c>
      <c r="E12" s="12">
        <v>739505.47</v>
      </c>
      <c r="F12" s="11">
        <f t="shared" si="0"/>
        <v>15496.030000000028</v>
      </c>
      <c r="G12" s="11"/>
      <c r="H12" s="13">
        <v>116736</v>
      </c>
      <c r="I12" s="11">
        <f t="shared" si="1"/>
        <v>23580.672</v>
      </c>
      <c r="J12" s="11">
        <v>144924.3869978031</v>
      </c>
      <c r="K12" s="11">
        <v>77766.22813395305</v>
      </c>
      <c r="L12" s="11">
        <v>248896.02378266942</v>
      </c>
      <c r="M12" s="11">
        <v>87762.88</v>
      </c>
      <c r="N12" s="11"/>
      <c r="O12" s="11">
        <v>18878.20159303547</v>
      </c>
      <c r="P12" s="12">
        <f t="shared" si="2"/>
        <v>718544.3925074611</v>
      </c>
      <c r="Q12" s="14">
        <f t="shared" si="3"/>
        <v>20961.07749253884</v>
      </c>
    </row>
    <row r="13" spans="1:17" ht="12.75">
      <c r="A13" s="9">
        <v>5</v>
      </c>
      <c r="B13" s="9" t="s">
        <v>23</v>
      </c>
      <c r="C13" s="10">
        <v>2845.4</v>
      </c>
      <c r="D13" s="11">
        <v>580715.49</v>
      </c>
      <c r="E13" s="12">
        <v>564889.86</v>
      </c>
      <c r="F13" s="11">
        <f t="shared" si="0"/>
        <v>-15825.630000000005</v>
      </c>
      <c r="G13" s="11"/>
      <c r="H13" s="13">
        <v>68654</v>
      </c>
      <c r="I13" s="11">
        <f t="shared" si="1"/>
        <v>13868.107999999998</v>
      </c>
      <c r="J13" s="11">
        <v>115480.88649307952</v>
      </c>
      <c r="K13" s="11">
        <v>61967.508641022156</v>
      </c>
      <c r="L13" s="11">
        <v>209653.2059826891</v>
      </c>
      <c r="M13" s="11">
        <v>9837.09</v>
      </c>
      <c r="N13" s="11"/>
      <c r="O13" s="11">
        <v>9902.7998324526</v>
      </c>
      <c r="P13" s="12">
        <f t="shared" si="2"/>
        <v>489363.59894924343</v>
      </c>
      <c r="Q13" s="14">
        <f t="shared" si="3"/>
        <v>75526.26105075656</v>
      </c>
    </row>
    <row r="14" spans="1:17" ht="12.75">
      <c r="A14" s="9">
        <v>6</v>
      </c>
      <c r="B14" s="9" t="s">
        <v>24</v>
      </c>
      <c r="C14" s="10">
        <v>3771.54</v>
      </c>
      <c r="D14" s="11">
        <v>759473.88</v>
      </c>
      <c r="E14" s="12">
        <v>725411.12</v>
      </c>
      <c r="F14" s="11">
        <f t="shared" si="0"/>
        <v>-34062.76000000001</v>
      </c>
      <c r="G14" s="11"/>
      <c r="H14" s="13">
        <v>96864</v>
      </c>
      <c r="I14" s="11">
        <f t="shared" si="1"/>
        <v>19566.528</v>
      </c>
      <c r="J14" s="11">
        <v>153090.05020143412</v>
      </c>
      <c r="K14" s="11">
        <v>82147.91185684656</v>
      </c>
      <c r="L14" s="11">
        <v>179366.2638393907</v>
      </c>
      <c r="M14" s="11">
        <v>143225.74</v>
      </c>
      <c r="N14" s="11"/>
      <c r="O14" s="11">
        <v>15650.403573354299</v>
      </c>
      <c r="P14" s="12">
        <f t="shared" si="2"/>
        <v>689910.8974710256</v>
      </c>
      <c r="Q14" s="14">
        <f t="shared" si="3"/>
        <v>35500.22252897441</v>
      </c>
    </row>
    <row r="15" spans="1:17" ht="12.75">
      <c r="A15" s="9">
        <v>7</v>
      </c>
      <c r="B15" s="9" t="s">
        <v>25</v>
      </c>
      <c r="C15" s="10">
        <v>2879.2</v>
      </c>
      <c r="D15" s="11">
        <v>583715.92</v>
      </c>
      <c r="E15" s="12">
        <v>589175.49</v>
      </c>
      <c r="F15" s="11">
        <f t="shared" si="0"/>
        <v>5459.569999999949</v>
      </c>
      <c r="G15" s="11"/>
      <c r="H15" s="13">
        <v>95525</v>
      </c>
      <c r="I15" s="11">
        <f t="shared" si="1"/>
        <v>19296.05</v>
      </c>
      <c r="J15" s="11">
        <v>116866.13992997311</v>
      </c>
      <c r="K15" s="11">
        <v>62710.16238560461</v>
      </c>
      <c r="L15" s="11">
        <v>299535.15310616593</v>
      </c>
      <c r="M15" s="11">
        <v>1005.74</v>
      </c>
      <c r="N15" s="11"/>
      <c r="O15" s="11">
        <v>10021.22124029825</v>
      </c>
      <c r="P15" s="12">
        <f t="shared" si="2"/>
        <v>604959.466662042</v>
      </c>
      <c r="Q15" s="14">
        <f t="shared" si="3"/>
        <v>-15783.976662041969</v>
      </c>
    </row>
    <row r="16" spans="1:17" ht="12.75">
      <c r="A16" s="9">
        <v>8</v>
      </c>
      <c r="B16" s="9" t="s">
        <v>26</v>
      </c>
      <c r="C16" s="10">
        <v>3789.2</v>
      </c>
      <c r="D16" s="11">
        <v>769569.33</v>
      </c>
      <c r="E16" s="12">
        <v>745203.43</v>
      </c>
      <c r="F16" s="11">
        <f t="shared" si="0"/>
        <v>-24365.899999999907</v>
      </c>
      <c r="G16" s="11"/>
      <c r="H16" s="13">
        <v>150646</v>
      </c>
      <c r="I16" s="11">
        <f t="shared" si="1"/>
        <v>30430.492</v>
      </c>
      <c r="J16" s="11">
        <v>153804.84164251015</v>
      </c>
      <c r="K16" s="11">
        <v>82531.5458011248</v>
      </c>
      <c r="L16" s="11">
        <v>158084.28164668026</v>
      </c>
      <c r="M16" s="11">
        <v>129644.02</v>
      </c>
      <c r="N16" s="11"/>
      <c r="O16" s="11">
        <v>38418.742281458595</v>
      </c>
      <c r="P16" s="12">
        <f t="shared" si="2"/>
        <v>743559.9233717737</v>
      </c>
      <c r="Q16" s="14">
        <f t="shared" si="3"/>
        <v>1643.5066282263724</v>
      </c>
    </row>
    <row r="17" spans="1:17" ht="12.75">
      <c r="A17" s="9">
        <v>9</v>
      </c>
      <c r="B17" s="9" t="s">
        <v>27</v>
      </c>
      <c r="C17" s="10">
        <v>1441</v>
      </c>
      <c r="D17" s="11">
        <v>292148.28</v>
      </c>
      <c r="E17" s="12">
        <v>245072.34</v>
      </c>
      <c r="F17" s="11">
        <f t="shared" si="0"/>
        <v>-47075.94000000003</v>
      </c>
      <c r="G17" s="11"/>
      <c r="H17" s="13">
        <v>62783</v>
      </c>
      <c r="I17" s="11">
        <f t="shared" si="1"/>
        <v>12682.166</v>
      </c>
      <c r="J17" s="11">
        <v>58491.428525288495</v>
      </c>
      <c r="K17" s="11">
        <v>31386.420662571763</v>
      </c>
      <c r="L17" s="11">
        <v>78394.48714668537</v>
      </c>
      <c r="M17" s="11">
        <v>1437.09</v>
      </c>
      <c r="N17" s="11"/>
      <c r="O17" s="11">
        <v>5015.613926725832</v>
      </c>
      <c r="P17" s="12">
        <f t="shared" si="2"/>
        <v>250190.20626127147</v>
      </c>
      <c r="Q17" s="14">
        <f t="shared" si="3"/>
        <v>-5117.866261271469</v>
      </c>
    </row>
    <row r="18" spans="1:17" ht="12.75">
      <c r="A18" s="9">
        <v>10</v>
      </c>
      <c r="B18" s="9" t="s">
        <v>28</v>
      </c>
      <c r="C18" s="10">
        <v>5085.15</v>
      </c>
      <c r="D18" s="11">
        <v>1032615.67</v>
      </c>
      <c r="E18" s="12">
        <v>1067461.95</v>
      </c>
      <c r="F18" s="11">
        <f t="shared" si="0"/>
        <v>34846.27999999991</v>
      </c>
      <c r="G18" s="11"/>
      <c r="H18" s="13">
        <v>106949</v>
      </c>
      <c r="I18" s="11">
        <f t="shared" si="1"/>
        <v>21603.697999999997</v>
      </c>
      <c r="J18" s="11">
        <v>206415.34880702916</v>
      </c>
      <c r="K18" s="11">
        <v>110762.1114994206</v>
      </c>
      <c r="L18" s="11">
        <v>258162.38869258025</v>
      </c>
      <c r="M18" s="11">
        <v>0</v>
      </c>
      <c r="N18" s="11"/>
      <c r="O18" s="11">
        <v>20222.954865895976</v>
      </c>
      <c r="P18" s="12">
        <f t="shared" si="2"/>
        <v>724115.5018649261</v>
      </c>
      <c r="Q18" s="14">
        <f t="shared" si="3"/>
        <v>343346.4481350739</v>
      </c>
    </row>
    <row r="19" spans="1:17" ht="12.75">
      <c r="A19" s="9">
        <v>11</v>
      </c>
      <c r="B19" s="9" t="s">
        <v>29</v>
      </c>
      <c r="C19" s="10">
        <v>3830.9</v>
      </c>
      <c r="D19" s="11">
        <v>777056.87</v>
      </c>
      <c r="E19" s="12">
        <v>763886.54</v>
      </c>
      <c r="F19" s="11">
        <f t="shared" si="0"/>
        <v>-13170.329999999958</v>
      </c>
      <c r="G19" s="11"/>
      <c r="H19" s="13">
        <v>144080</v>
      </c>
      <c r="I19" s="11">
        <f t="shared" si="1"/>
        <v>29104.159999999996</v>
      </c>
      <c r="J19" s="11">
        <v>155499.52362076868</v>
      </c>
      <c r="K19" s="11">
        <v>83440.83200294668</v>
      </c>
      <c r="L19" s="11">
        <v>277813.05519739236</v>
      </c>
      <c r="M19" s="11">
        <v>8556.02</v>
      </c>
      <c r="N19" s="11"/>
      <c r="O19" s="11">
        <v>20903.014845172787</v>
      </c>
      <c r="P19" s="12">
        <f t="shared" si="2"/>
        <v>719396.6056662806</v>
      </c>
      <c r="Q19" s="14">
        <f t="shared" si="3"/>
        <v>44489.93433371943</v>
      </c>
    </row>
    <row r="20" spans="1:17" ht="12.75">
      <c r="A20" s="9">
        <v>12</v>
      </c>
      <c r="B20" s="9" t="s">
        <v>30</v>
      </c>
      <c r="C20" s="10">
        <v>6492.8</v>
      </c>
      <c r="D20" s="11">
        <v>1307491.12</v>
      </c>
      <c r="E20" s="12">
        <v>1276562.78</v>
      </c>
      <c r="F20" s="11">
        <f t="shared" si="0"/>
        <v>-30928.340000000084</v>
      </c>
      <c r="G20" s="11"/>
      <c r="H20" s="13">
        <v>185398</v>
      </c>
      <c r="I20" s="11">
        <f t="shared" si="1"/>
        <v>37450.396</v>
      </c>
      <c r="J20" s="11">
        <v>263553.1471011705</v>
      </c>
      <c r="K20" s="11">
        <v>141422.39305876504</v>
      </c>
      <c r="L20" s="11">
        <v>318837.35377802554</v>
      </c>
      <c r="M20" s="11">
        <v>29636.02</v>
      </c>
      <c r="N20" s="11"/>
      <c r="O20" s="11">
        <v>22599.488113513675</v>
      </c>
      <c r="P20" s="12">
        <f t="shared" si="2"/>
        <v>998896.7980514748</v>
      </c>
      <c r="Q20" s="14">
        <f t="shared" si="3"/>
        <v>277665.9819485252</v>
      </c>
    </row>
    <row r="21" spans="1:17" ht="12.75">
      <c r="A21" s="9">
        <v>13</v>
      </c>
      <c r="B21" s="9" t="s">
        <v>31</v>
      </c>
      <c r="C21" s="10">
        <v>2981.2</v>
      </c>
      <c r="D21" s="11">
        <v>608698.03</v>
      </c>
      <c r="E21" s="12">
        <v>567149.31</v>
      </c>
      <c r="F21" s="11">
        <f t="shared" si="0"/>
        <v>-41548.71999999997</v>
      </c>
      <c r="G21" s="11"/>
      <c r="H21" s="13">
        <v>84680</v>
      </c>
      <c r="I21" s="11">
        <f t="shared" si="1"/>
        <v>17105.359999999997</v>
      </c>
      <c r="J21" s="11">
        <v>121009.47031199865</v>
      </c>
      <c r="K21" s="11">
        <v>64933.51650191459</v>
      </c>
      <c r="L21" s="11">
        <v>389617.38436458656</v>
      </c>
      <c r="M21" s="11">
        <v>943.61</v>
      </c>
      <c r="N21" s="11"/>
      <c r="O21" s="11">
        <v>13546.508145978521</v>
      </c>
      <c r="P21" s="12">
        <f t="shared" si="2"/>
        <v>691835.8493244783</v>
      </c>
      <c r="Q21" s="14">
        <f t="shared" si="3"/>
        <v>-124686.53932447825</v>
      </c>
    </row>
    <row r="22" spans="1:17" ht="12.75">
      <c r="A22" s="9">
        <v>14</v>
      </c>
      <c r="B22" s="9" t="s">
        <v>32</v>
      </c>
      <c r="C22" s="10">
        <v>4927.04</v>
      </c>
      <c r="D22" s="11">
        <v>999091.92</v>
      </c>
      <c r="E22" s="12">
        <v>1034065.84</v>
      </c>
      <c r="F22" s="11">
        <f t="shared" si="0"/>
        <v>34973.919999999925</v>
      </c>
      <c r="G22" s="11"/>
      <c r="H22" s="13">
        <v>158003</v>
      </c>
      <c r="I22" s="11">
        <f t="shared" si="1"/>
        <v>31916.605999999996</v>
      </c>
      <c r="J22" s="11">
        <v>199992.7883422883</v>
      </c>
      <c r="K22" s="11">
        <v>107315.85708627175</v>
      </c>
      <c r="L22" s="11">
        <v>400364.2509373436</v>
      </c>
      <c r="M22" s="11">
        <v>860899.72</v>
      </c>
      <c r="N22" s="11"/>
      <c r="O22" s="11">
        <v>17149.29246463237</v>
      </c>
      <c r="P22" s="12">
        <f t="shared" si="2"/>
        <v>1775641.514830536</v>
      </c>
      <c r="Q22" s="14">
        <f t="shared" si="3"/>
        <v>-741575.674830536</v>
      </c>
    </row>
    <row r="23" spans="1:17" ht="12.75">
      <c r="A23" s="9">
        <v>15</v>
      </c>
      <c r="B23" s="9" t="s">
        <v>33</v>
      </c>
      <c r="C23" s="10">
        <v>2824.2</v>
      </c>
      <c r="D23" s="11">
        <v>572803.53</v>
      </c>
      <c r="E23" s="12">
        <v>574918.89</v>
      </c>
      <c r="F23" s="11">
        <f t="shared" si="0"/>
        <v>2115.359999999986</v>
      </c>
      <c r="G23" s="11"/>
      <c r="H23" s="13">
        <v>84239</v>
      </c>
      <c r="I23" s="11">
        <f t="shared" si="1"/>
        <v>17016.278</v>
      </c>
      <c r="J23" s="11">
        <v>114636.70537204703</v>
      </c>
      <c r="K23" s="11">
        <v>61513.89953867812</v>
      </c>
      <c r="L23" s="11">
        <v>168681.94009898242</v>
      </c>
      <c r="M23" s="11">
        <v>297656.11</v>
      </c>
      <c r="N23" s="11"/>
      <c r="O23" s="11">
        <v>9830.046392685006</v>
      </c>
      <c r="P23" s="12">
        <f t="shared" si="2"/>
        <v>753573.9794023926</v>
      </c>
      <c r="Q23" s="14">
        <f t="shared" si="3"/>
        <v>-178655.08940239262</v>
      </c>
    </row>
    <row r="24" spans="1:17" ht="12.75">
      <c r="A24" s="9">
        <v>16</v>
      </c>
      <c r="B24" s="9" t="s">
        <v>34</v>
      </c>
      <c r="C24" s="10">
        <v>1452.6</v>
      </c>
      <c r="D24" s="11">
        <v>294549.05</v>
      </c>
      <c r="E24" s="12">
        <v>285801.17</v>
      </c>
      <c r="F24" s="11">
        <f t="shared" si="0"/>
        <v>-8747.880000000005</v>
      </c>
      <c r="G24" s="11"/>
      <c r="H24" s="13">
        <v>56808</v>
      </c>
      <c r="I24" s="11">
        <f t="shared" si="1"/>
        <v>11475.215999999999</v>
      </c>
      <c r="J24" s="11">
        <v>58962.28249537409</v>
      </c>
      <c r="K24" s="11">
        <v>31639.080259855473</v>
      </c>
      <c r="L24" s="11">
        <v>89498.79064656439</v>
      </c>
      <c r="M24" s="11">
        <v>13943.61</v>
      </c>
      <c r="N24" s="11"/>
      <c r="O24" s="11">
        <v>5055.989444803569</v>
      </c>
      <c r="P24" s="12">
        <f t="shared" si="2"/>
        <v>267382.96884659753</v>
      </c>
      <c r="Q24" s="14">
        <f t="shared" si="3"/>
        <v>18418.20115340245</v>
      </c>
    </row>
    <row r="25" spans="1:17" ht="12.75">
      <c r="A25" s="9">
        <v>17</v>
      </c>
      <c r="B25" s="9" t="s">
        <v>35</v>
      </c>
      <c r="C25" s="10">
        <v>2350.1</v>
      </c>
      <c r="D25" s="11">
        <v>476459.28</v>
      </c>
      <c r="E25" s="12">
        <v>469742.79</v>
      </c>
      <c r="F25" s="11">
        <f t="shared" si="0"/>
        <v>-6716.490000000049</v>
      </c>
      <c r="G25" s="11"/>
      <c r="H25" s="13">
        <v>73382</v>
      </c>
      <c r="I25" s="11">
        <f t="shared" si="1"/>
        <v>14823.163999999999</v>
      </c>
      <c r="J25" s="11">
        <v>95392.57888777272</v>
      </c>
      <c r="K25" s="11">
        <v>51187.52754969458</v>
      </c>
      <c r="L25" s="11">
        <v>93427.99003921653</v>
      </c>
      <c r="M25" s="11">
        <v>9343.61</v>
      </c>
      <c r="N25" s="11"/>
      <c r="O25" s="11">
        <v>8179.871123662997</v>
      </c>
      <c r="P25" s="12">
        <f t="shared" si="2"/>
        <v>345736.7416003468</v>
      </c>
      <c r="Q25" s="14">
        <f t="shared" si="3"/>
        <v>124006.04839965317</v>
      </c>
    </row>
    <row r="26" spans="1:17" ht="12.75">
      <c r="A26" s="9">
        <v>18</v>
      </c>
      <c r="B26" s="9" t="s">
        <v>36</v>
      </c>
      <c r="C26" s="10">
        <v>4069.43</v>
      </c>
      <c r="D26" s="11">
        <v>835630.52</v>
      </c>
      <c r="E26" s="12">
        <v>823826.56</v>
      </c>
      <c r="F26" s="11">
        <f t="shared" si="0"/>
        <v>-11803.959999999963</v>
      </c>
      <c r="G26" s="11"/>
      <c r="H26" s="13">
        <v>91044</v>
      </c>
      <c r="I26" s="11">
        <f t="shared" si="1"/>
        <v>18390.888</v>
      </c>
      <c r="J26" s="11">
        <v>165181.66133495126</v>
      </c>
      <c r="K26" s="11">
        <v>88636.25387709188</v>
      </c>
      <c r="L26" s="11">
        <v>150412.78225137043</v>
      </c>
      <c r="M26" s="11">
        <v>30636.02</v>
      </c>
      <c r="N26" s="11"/>
      <c r="O26" s="11">
        <v>14164.253838886816</v>
      </c>
      <c r="P26" s="12">
        <f t="shared" si="2"/>
        <v>558465.8593023004</v>
      </c>
      <c r="Q26" s="14">
        <f t="shared" si="3"/>
        <v>265360.7006976997</v>
      </c>
    </row>
    <row r="27" spans="1:17" ht="12.75">
      <c r="A27" s="9">
        <v>19</v>
      </c>
      <c r="B27" s="9" t="s">
        <v>37</v>
      </c>
      <c r="C27" s="10">
        <v>4035.87</v>
      </c>
      <c r="D27" s="11">
        <v>821361.23</v>
      </c>
      <c r="E27" s="12">
        <v>813556.35</v>
      </c>
      <c r="F27" s="11">
        <f t="shared" si="0"/>
        <v>-7804.880000000005</v>
      </c>
      <c r="G27" s="11"/>
      <c r="H27" s="13">
        <v>96750</v>
      </c>
      <c r="I27" s="11">
        <f t="shared" si="1"/>
        <v>19543.5</v>
      </c>
      <c r="J27" s="11">
        <v>164082.1666622896</v>
      </c>
      <c r="K27" s="11">
        <v>88055.98730562859</v>
      </c>
      <c r="L27" s="11">
        <v>149347.81128289338</v>
      </c>
      <c r="M27" s="11">
        <v>17886.02</v>
      </c>
      <c r="N27" s="11"/>
      <c r="O27" s="11">
        <v>39885.904816721195</v>
      </c>
      <c r="P27" s="12">
        <f t="shared" si="2"/>
        <v>575551.3900675328</v>
      </c>
      <c r="Q27" s="14">
        <f t="shared" si="3"/>
        <v>238004.9599324672</v>
      </c>
    </row>
    <row r="28" spans="1:17" ht="12.75">
      <c r="A28" s="9">
        <v>20</v>
      </c>
      <c r="B28" s="9" t="s">
        <v>38</v>
      </c>
      <c r="C28" s="10">
        <v>593.26</v>
      </c>
      <c r="D28" s="11">
        <v>123094.69</v>
      </c>
      <c r="E28" s="12">
        <v>123316.5</v>
      </c>
      <c r="F28" s="11">
        <f t="shared" si="0"/>
        <v>221.80999999999767</v>
      </c>
      <c r="G28" s="11"/>
      <c r="H28" s="13">
        <v>31522</v>
      </c>
      <c r="I28" s="11">
        <f t="shared" si="1"/>
        <v>6367.4439999999995</v>
      </c>
      <c r="J28" s="11">
        <v>24080.933301119123</v>
      </c>
      <c r="K28" s="11">
        <v>12921.795921080724</v>
      </c>
      <c r="L28" s="11">
        <v>204362.42219927558</v>
      </c>
      <c r="M28" s="11">
        <v>3162.41</v>
      </c>
      <c r="N28" s="11"/>
      <c r="O28" s="11">
        <v>2064.929297827458</v>
      </c>
      <c r="P28" s="12">
        <f t="shared" si="2"/>
        <v>284481.93471930287</v>
      </c>
      <c r="Q28" s="14">
        <f t="shared" si="3"/>
        <v>-161165.43471930287</v>
      </c>
    </row>
    <row r="29" spans="1:17" ht="12.75">
      <c r="A29" s="9">
        <v>21</v>
      </c>
      <c r="B29" s="9" t="s">
        <v>39</v>
      </c>
      <c r="C29" s="10">
        <v>1099.77</v>
      </c>
      <c r="D29" s="11">
        <v>222967.2</v>
      </c>
      <c r="E29" s="12">
        <v>221570.38</v>
      </c>
      <c r="F29" s="11">
        <f t="shared" si="0"/>
        <v>-1396.820000000007</v>
      </c>
      <c r="G29" s="11"/>
      <c r="H29" s="13">
        <v>45547</v>
      </c>
      <c r="I29" s="11">
        <f t="shared" si="1"/>
        <v>9200.493999999999</v>
      </c>
      <c r="J29" s="11">
        <v>44640.60954146879</v>
      </c>
      <c r="K29" s="11">
        <v>23954.09011247505</v>
      </c>
      <c r="L29" s="11">
        <v>143523.9754513212</v>
      </c>
      <c r="M29" s="11">
        <v>1006.02</v>
      </c>
      <c r="N29" s="11"/>
      <c r="O29" s="11">
        <v>3827.912372099423</v>
      </c>
      <c r="P29" s="12">
        <f t="shared" si="2"/>
        <v>271700.1014773645</v>
      </c>
      <c r="Q29" s="14">
        <f t="shared" si="3"/>
        <v>-50129.72147736448</v>
      </c>
    </row>
    <row r="30" spans="1:17" ht="12.75">
      <c r="A30" s="9">
        <v>22</v>
      </c>
      <c r="B30" s="9" t="s">
        <v>40</v>
      </c>
      <c r="C30" s="10">
        <v>491.72</v>
      </c>
      <c r="D30" s="11">
        <v>99691.32</v>
      </c>
      <c r="E30" s="12">
        <v>96636.34</v>
      </c>
      <c r="F30" s="11">
        <f t="shared" si="0"/>
        <v>-3054.9800000000105</v>
      </c>
      <c r="G30" s="11"/>
      <c r="H30" s="13">
        <v>40923</v>
      </c>
      <c r="I30" s="11">
        <f t="shared" si="1"/>
        <v>8266.446</v>
      </c>
      <c r="J30" s="11">
        <v>19957.97371625783</v>
      </c>
      <c r="K30" s="11">
        <v>10709.601819499505</v>
      </c>
      <c r="L30" s="11">
        <v>50931.58733108164</v>
      </c>
      <c r="M30" s="11">
        <v>1406.11</v>
      </c>
      <c r="N30" s="11"/>
      <c r="O30" s="11">
        <v>1711.424079466898</v>
      </c>
      <c r="P30" s="12">
        <f t="shared" si="2"/>
        <v>133906.1429463059</v>
      </c>
      <c r="Q30" s="14">
        <f t="shared" si="3"/>
        <v>-37269.80294630589</v>
      </c>
    </row>
    <row r="31" spans="1:17" ht="12.75">
      <c r="A31" s="9">
        <v>23</v>
      </c>
      <c r="B31" s="9" t="s">
        <v>41</v>
      </c>
      <c r="C31" s="10">
        <v>1011.04</v>
      </c>
      <c r="D31" s="11">
        <v>204978.42</v>
      </c>
      <c r="E31" s="12">
        <v>199114.68</v>
      </c>
      <c r="F31" s="11">
        <f t="shared" si="0"/>
        <v>-5863.74000000002</v>
      </c>
      <c r="G31" s="11"/>
      <c r="H31" s="13">
        <v>34658</v>
      </c>
      <c r="I31" s="11">
        <f t="shared" si="1"/>
        <v>7000.915999999999</v>
      </c>
      <c r="J31" s="11">
        <v>41038.982578908865</v>
      </c>
      <c r="K31" s="11">
        <v>22021.462003252294</v>
      </c>
      <c r="L31" s="11">
        <v>53272.546352677506</v>
      </c>
      <c r="M31" s="11">
        <v>943.61</v>
      </c>
      <c r="N31" s="11"/>
      <c r="O31" s="11">
        <v>3519.0744652858325</v>
      </c>
      <c r="P31" s="12">
        <f t="shared" si="2"/>
        <v>162454.59140012448</v>
      </c>
      <c r="Q31" s="14">
        <f t="shared" si="3"/>
        <v>36660.08859987551</v>
      </c>
    </row>
    <row r="32" spans="1:17" ht="12.75">
      <c r="A32" s="9">
        <v>24</v>
      </c>
      <c r="B32" s="9" t="s">
        <v>42</v>
      </c>
      <c r="C32" s="10">
        <v>579.33</v>
      </c>
      <c r="D32" s="11">
        <v>117577.86</v>
      </c>
      <c r="E32" s="12">
        <v>119936.35</v>
      </c>
      <c r="F32" s="11">
        <f t="shared" si="0"/>
        <v>2358.4900000000052</v>
      </c>
      <c r="G32" s="11"/>
      <c r="H32" s="13">
        <v>26848</v>
      </c>
      <c r="I32" s="11">
        <f t="shared" si="1"/>
        <v>5423.295999999999</v>
      </c>
      <c r="J32" s="11">
        <v>23515.502628421506</v>
      </c>
      <c r="K32" s="11">
        <v>12618.38659434261</v>
      </c>
      <c r="L32" s="11">
        <v>152927.69532398984</v>
      </c>
      <c r="M32" s="11">
        <v>1406.11</v>
      </c>
      <c r="N32" s="11"/>
      <c r="O32" s="11">
        <v>2016.443869653072</v>
      </c>
      <c r="P32" s="12">
        <f t="shared" si="2"/>
        <v>224755.434416407</v>
      </c>
      <c r="Q32" s="14">
        <f t="shared" si="3"/>
        <v>-104819.08441640699</v>
      </c>
    </row>
    <row r="33" spans="1:17" ht="12.75">
      <c r="A33" s="9">
        <v>25</v>
      </c>
      <c r="B33" s="9" t="s">
        <v>43</v>
      </c>
      <c r="C33" s="10">
        <v>935.47</v>
      </c>
      <c r="D33" s="11">
        <v>189661.1</v>
      </c>
      <c r="E33" s="12">
        <v>172745.85</v>
      </c>
      <c r="F33" s="11">
        <f t="shared" si="0"/>
        <v>-16915.25</v>
      </c>
      <c r="G33" s="11"/>
      <c r="H33" s="13">
        <v>46596</v>
      </c>
      <c r="I33" s="11">
        <f t="shared" si="1"/>
        <v>9412.392</v>
      </c>
      <c r="J33" s="11">
        <v>37971.531327239165</v>
      </c>
      <c r="K33" s="11">
        <v>20375.471850947957</v>
      </c>
      <c r="L33" s="11">
        <v>71228.94970843957</v>
      </c>
      <c r="M33" s="11">
        <v>90912.29</v>
      </c>
      <c r="N33" s="11"/>
      <c r="O33" s="11">
        <v>3256.041887601815</v>
      </c>
      <c r="P33" s="12">
        <f t="shared" si="2"/>
        <v>279752.6767742285</v>
      </c>
      <c r="Q33" s="14">
        <f t="shared" si="3"/>
        <v>-107006.82677422851</v>
      </c>
    </row>
    <row r="34" spans="1:17" ht="12.75">
      <c r="A34" s="9">
        <v>26</v>
      </c>
      <c r="B34" s="9" t="s">
        <v>44</v>
      </c>
      <c r="C34" s="10">
        <v>588.61</v>
      </c>
      <c r="D34" s="11">
        <v>120135.66</v>
      </c>
      <c r="E34" s="12">
        <v>119059.21</v>
      </c>
      <c r="F34" s="11">
        <f t="shared" si="0"/>
        <v>-1076.449999999997</v>
      </c>
      <c r="G34" s="11"/>
      <c r="H34" s="13">
        <v>26902</v>
      </c>
      <c r="I34" s="11">
        <f t="shared" si="1"/>
        <v>5434.204</v>
      </c>
      <c r="J34" s="11">
        <v>23892.185804489982</v>
      </c>
      <c r="K34" s="11">
        <v>12820.51427216958</v>
      </c>
      <c r="L34" s="11">
        <v>100338.89812389306</v>
      </c>
      <c r="M34" s="11">
        <v>7912.41</v>
      </c>
      <c r="N34" s="11"/>
      <c r="O34" s="11">
        <v>2048.7442841152615</v>
      </c>
      <c r="P34" s="12">
        <f t="shared" si="2"/>
        <v>179348.95648466787</v>
      </c>
      <c r="Q34" s="14">
        <f t="shared" si="3"/>
        <v>-60289.74648466786</v>
      </c>
    </row>
    <row r="35" spans="1:17" ht="12.75">
      <c r="A35" s="9">
        <v>27</v>
      </c>
      <c r="B35" s="9" t="s">
        <v>45</v>
      </c>
      <c r="C35" s="10">
        <v>589.51</v>
      </c>
      <c r="D35" s="11">
        <v>119526.73</v>
      </c>
      <c r="E35" s="12">
        <v>101352.18</v>
      </c>
      <c r="F35" s="11">
        <f t="shared" si="0"/>
        <v>-18174.550000000003</v>
      </c>
      <c r="G35" s="11"/>
      <c r="H35" s="13">
        <v>27900</v>
      </c>
      <c r="I35" s="11">
        <f t="shared" si="1"/>
        <v>5635.799999999999</v>
      </c>
      <c r="J35" s="11">
        <v>23928.717578031108</v>
      </c>
      <c r="K35" s="11">
        <v>12840.117171958835</v>
      </c>
      <c r="L35" s="11">
        <v>157829.0989126768</v>
      </c>
      <c r="M35" s="11">
        <v>1374.91</v>
      </c>
      <c r="N35" s="11"/>
      <c r="O35" s="11">
        <v>2051.876867414396</v>
      </c>
      <c r="P35" s="12">
        <f t="shared" si="2"/>
        <v>231560.52053008115</v>
      </c>
      <c r="Q35" s="14">
        <f t="shared" si="3"/>
        <v>-130208.34053008116</v>
      </c>
    </row>
    <row r="36" spans="1:17" ht="12.75">
      <c r="A36" s="9">
        <v>28</v>
      </c>
      <c r="B36" s="9" t="s">
        <v>46</v>
      </c>
      <c r="C36" s="10">
        <v>376.56</v>
      </c>
      <c r="D36" s="11">
        <v>76344</v>
      </c>
      <c r="E36" s="12">
        <v>65820.36</v>
      </c>
      <c r="F36" s="11">
        <f t="shared" si="0"/>
        <v>-10523.64</v>
      </c>
      <c r="G36" s="11"/>
      <c r="H36" s="13">
        <v>20204</v>
      </c>
      <c r="I36" s="11">
        <f t="shared" si="1"/>
        <v>4081.2079999999996</v>
      </c>
      <c r="J36" s="11">
        <v>15284.894049606271</v>
      </c>
      <c r="K36" s="11">
        <v>8201.853271823751</v>
      </c>
      <c r="L36" s="11">
        <v>137735.34561101816</v>
      </c>
      <c r="M36" s="11">
        <v>1374.91</v>
      </c>
      <c r="N36" s="11"/>
      <c r="O36" s="11">
        <v>1310.672852358001</v>
      </c>
      <c r="P36" s="12">
        <f t="shared" si="2"/>
        <v>188192.88378480618</v>
      </c>
      <c r="Q36" s="14">
        <f t="shared" si="3"/>
        <v>-122372.52378480618</v>
      </c>
    </row>
    <row r="37" spans="1:17" ht="12.75">
      <c r="A37" s="9">
        <v>29</v>
      </c>
      <c r="B37" s="9" t="s">
        <v>47</v>
      </c>
      <c r="C37" s="10">
        <v>383.49</v>
      </c>
      <c r="D37" s="11">
        <v>77947.09</v>
      </c>
      <c r="E37" s="12">
        <v>66179.76</v>
      </c>
      <c r="F37" s="11">
        <f t="shared" si="0"/>
        <v>-11767.330000000002</v>
      </c>
      <c r="G37" s="11"/>
      <c r="H37" s="13">
        <v>26916</v>
      </c>
      <c r="I37" s="11">
        <f t="shared" si="1"/>
        <v>5437.031999999999</v>
      </c>
      <c r="J37" s="11">
        <v>15566.188705872928</v>
      </c>
      <c r="K37" s="11">
        <v>8352.795600201003</v>
      </c>
      <c r="L37" s="11">
        <v>108432.6596846528</v>
      </c>
      <c r="M37" s="11">
        <v>9892.41</v>
      </c>
      <c r="N37" s="11"/>
      <c r="O37" s="11">
        <v>7151.733743761339</v>
      </c>
      <c r="P37" s="12">
        <f t="shared" si="2"/>
        <v>181748.8197344881</v>
      </c>
      <c r="Q37" s="14">
        <f t="shared" si="3"/>
        <v>-115569.0597344881</v>
      </c>
    </row>
    <row r="38" spans="1:17" ht="12.75">
      <c r="A38" s="9">
        <v>30</v>
      </c>
      <c r="B38" s="9" t="s">
        <v>48</v>
      </c>
      <c r="C38" s="10">
        <v>382.48</v>
      </c>
      <c r="D38" s="11">
        <v>77543.94</v>
      </c>
      <c r="E38" s="12">
        <v>78579.09</v>
      </c>
      <c r="F38" s="11">
        <f t="shared" si="0"/>
        <v>1035.1499999999942</v>
      </c>
      <c r="G38" s="11"/>
      <c r="H38" s="13">
        <v>24851</v>
      </c>
      <c r="I38" s="11">
        <f t="shared" si="1"/>
        <v>5019.902</v>
      </c>
      <c r="J38" s="11">
        <v>15525.191937787888</v>
      </c>
      <c r="K38" s="11">
        <v>8330.79679043751</v>
      </c>
      <c r="L38" s="11">
        <v>115729.35946612884</v>
      </c>
      <c r="M38" s="11">
        <v>9406.11</v>
      </c>
      <c r="N38" s="11"/>
      <c r="O38" s="11">
        <v>1331.2782891700876</v>
      </c>
      <c r="P38" s="12">
        <f t="shared" si="2"/>
        <v>180193.63848352435</v>
      </c>
      <c r="Q38" s="14">
        <f t="shared" si="3"/>
        <v>-101614.54848352436</v>
      </c>
    </row>
    <row r="39" spans="1:17" ht="12.75">
      <c r="A39" s="9">
        <v>31</v>
      </c>
      <c r="B39" s="9" t="s">
        <v>49</v>
      </c>
      <c r="C39" s="10">
        <v>584.9</v>
      </c>
      <c r="D39" s="11">
        <v>118582.56</v>
      </c>
      <c r="E39" s="12">
        <v>115335.58</v>
      </c>
      <c r="F39" s="11">
        <f t="shared" si="0"/>
        <v>-3246.979999999996</v>
      </c>
      <c r="G39" s="11"/>
      <c r="H39" s="13">
        <v>31731</v>
      </c>
      <c r="I39" s="11">
        <f t="shared" si="1"/>
        <v>6409.661999999999</v>
      </c>
      <c r="J39" s="11">
        <v>23741.593715781568</v>
      </c>
      <c r="K39" s="11">
        <v>12739.706763038323</v>
      </c>
      <c r="L39" s="11">
        <v>71827.78553901796</v>
      </c>
      <c r="M39" s="11">
        <v>1374.91</v>
      </c>
      <c r="N39" s="11"/>
      <c r="O39" s="11">
        <v>2035.831079626606</v>
      </c>
      <c r="P39" s="12">
        <f t="shared" si="2"/>
        <v>149860.48909746445</v>
      </c>
      <c r="Q39" s="14">
        <f t="shared" si="3"/>
        <v>-34524.90909746445</v>
      </c>
    </row>
    <row r="40" spans="1:17" ht="12.75">
      <c r="A40" s="9">
        <v>32</v>
      </c>
      <c r="B40" s="9" t="s">
        <v>50</v>
      </c>
      <c r="C40" s="10">
        <v>1399.6</v>
      </c>
      <c r="D40" s="11">
        <v>286059.73</v>
      </c>
      <c r="E40" s="12">
        <v>300040.62</v>
      </c>
      <c r="F40" s="11">
        <f t="shared" si="0"/>
        <v>13980.890000000014</v>
      </c>
      <c r="G40" s="11"/>
      <c r="H40" s="13">
        <v>42573</v>
      </c>
      <c r="I40" s="11">
        <f t="shared" si="1"/>
        <v>8599.746</v>
      </c>
      <c r="J40" s="11">
        <v>56810.9669423968</v>
      </c>
      <c r="K40" s="11">
        <v>30484.68727226609</v>
      </c>
      <c r="L40" s="11">
        <v>76122.31236356804</v>
      </c>
      <c r="M40" s="11">
        <v>1406.11</v>
      </c>
      <c r="N40" s="11"/>
      <c r="O40" s="11">
        <v>4871.515094965631</v>
      </c>
      <c r="P40" s="12">
        <f t="shared" si="2"/>
        <v>220868.33767319657</v>
      </c>
      <c r="Q40" s="14">
        <f t="shared" si="3"/>
        <v>79172.28232680343</v>
      </c>
    </row>
    <row r="41" spans="1:17" ht="12.75">
      <c r="A41" s="9">
        <v>33</v>
      </c>
      <c r="B41" s="9" t="s">
        <v>51</v>
      </c>
      <c r="C41" s="10">
        <v>748.2</v>
      </c>
      <c r="D41" s="11">
        <v>151689.96</v>
      </c>
      <c r="E41" s="12">
        <v>151692.68</v>
      </c>
      <c r="F41" s="11">
        <f t="shared" si="0"/>
        <v>2.720000000001164</v>
      </c>
      <c r="G41" s="11"/>
      <c r="H41" s="13">
        <v>30297</v>
      </c>
      <c r="I41" s="11">
        <f t="shared" si="1"/>
        <v>6119.994</v>
      </c>
      <c r="J41" s="11">
        <v>30370.081070521068</v>
      </c>
      <c r="K41" s="11">
        <v>16296.54402479958</v>
      </c>
      <c r="L41" s="11">
        <v>159443.3753261081</v>
      </c>
      <c r="M41" s="11">
        <v>55943.44</v>
      </c>
      <c r="N41" s="11"/>
      <c r="O41" s="11">
        <v>9696.220916014066</v>
      </c>
      <c r="P41" s="12">
        <f t="shared" si="2"/>
        <v>308166.65533744276</v>
      </c>
      <c r="Q41" s="14">
        <f t="shared" si="3"/>
        <v>-156473.97533744277</v>
      </c>
    </row>
    <row r="42" spans="1:17" ht="12.75">
      <c r="A42" s="9">
        <v>34</v>
      </c>
      <c r="B42" s="9" t="s">
        <v>52</v>
      </c>
      <c r="C42" s="10">
        <v>1138.88</v>
      </c>
      <c r="D42" s="11">
        <v>230896.62</v>
      </c>
      <c r="E42" s="12">
        <v>234118.02</v>
      </c>
      <c r="F42" s="11">
        <f t="shared" si="0"/>
        <v>3221.399999999994</v>
      </c>
      <c r="G42" s="11"/>
      <c r="H42" s="13">
        <v>42875</v>
      </c>
      <c r="I42" s="11">
        <f t="shared" si="1"/>
        <v>8660.75</v>
      </c>
      <c r="J42" s="11">
        <v>46228.11805612809</v>
      </c>
      <c r="K42" s="11">
        <v>24805.945013316956</v>
      </c>
      <c r="L42" s="11">
        <v>46917.36906168919</v>
      </c>
      <c r="M42" s="11">
        <v>943.44</v>
      </c>
      <c r="N42" s="11"/>
      <c r="O42" s="11">
        <v>3964.0405196873808</v>
      </c>
      <c r="P42" s="12">
        <f t="shared" si="2"/>
        <v>174394.6626508216</v>
      </c>
      <c r="Q42" s="14">
        <f t="shared" si="3"/>
        <v>59723.357349178375</v>
      </c>
    </row>
    <row r="43" spans="1:17" ht="12.75">
      <c r="A43" s="9">
        <v>35</v>
      </c>
      <c r="B43" s="9" t="s">
        <v>53</v>
      </c>
      <c r="C43" s="10">
        <v>1132.36</v>
      </c>
      <c r="D43" s="11">
        <v>233329.55</v>
      </c>
      <c r="E43" s="12">
        <v>227973.58</v>
      </c>
      <c r="F43" s="11">
        <f t="shared" si="0"/>
        <v>-5355.970000000001</v>
      </c>
      <c r="G43" s="11"/>
      <c r="H43" s="13">
        <v>39493</v>
      </c>
      <c r="I43" s="11">
        <f t="shared" si="1"/>
        <v>7977.585999999999</v>
      </c>
      <c r="J43" s="11">
        <v>45963.46565225238</v>
      </c>
      <c r="K43" s="11">
        <v>24663.93289484369</v>
      </c>
      <c r="L43" s="11">
        <v>65530.44468072269</v>
      </c>
      <c r="M43" s="11">
        <v>7850</v>
      </c>
      <c r="N43" s="11"/>
      <c r="O43" s="11">
        <v>3941.346694009204</v>
      </c>
      <c r="P43" s="12">
        <f t="shared" si="2"/>
        <v>195419.77592182797</v>
      </c>
      <c r="Q43" s="14">
        <f t="shared" si="3"/>
        <v>32553.80407817202</v>
      </c>
    </row>
    <row r="44" spans="1:17" ht="12.75">
      <c r="A44" s="9">
        <v>36</v>
      </c>
      <c r="B44" s="9" t="s">
        <v>54</v>
      </c>
      <c r="C44" s="10">
        <v>693.55</v>
      </c>
      <c r="D44" s="11">
        <v>140610.36</v>
      </c>
      <c r="E44" s="12">
        <v>126035.98</v>
      </c>
      <c r="F44" s="11">
        <f t="shared" si="0"/>
        <v>-14574.37999999999</v>
      </c>
      <c r="G44" s="11"/>
      <c r="H44" s="13">
        <v>39060</v>
      </c>
      <c r="I44" s="11">
        <f t="shared" si="1"/>
        <v>7890.119999999999</v>
      </c>
      <c r="J44" s="11">
        <v>28151.790599385036</v>
      </c>
      <c r="K44" s="11">
        <v>15106.212387596563</v>
      </c>
      <c r="L44" s="11">
        <v>103425.33409607457</v>
      </c>
      <c r="M44" s="11">
        <v>13312.5</v>
      </c>
      <c r="N44" s="11"/>
      <c r="O44" s="11">
        <v>2414.0034967943793</v>
      </c>
      <c r="P44" s="12">
        <f t="shared" si="2"/>
        <v>209359.96057985054</v>
      </c>
      <c r="Q44" s="14">
        <f t="shared" si="3"/>
        <v>-83323.98057985054</v>
      </c>
    </row>
    <row r="45" spans="1:17" ht="12.75">
      <c r="A45" s="9">
        <v>37</v>
      </c>
      <c r="B45" s="9" t="s">
        <v>55</v>
      </c>
      <c r="C45" s="10">
        <v>3193.57</v>
      </c>
      <c r="D45" s="11">
        <v>647513.71</v>
      </c>
      <c r="E45" s="12">
        <v>623867.66</v>
      </c>
      <c r="F45" s="11">
        <f t="shared" si="0"/>
        <v>-23646.04999999993</v>
      </c>
      <c r="G45" s="11"/>
      <c r="H45" s="13">
        <v>92700</v>
      </c>
      <c r="I45" s="11">
        <f t="shared" si="1"/>
        <v>18725.399999999998</v>
      </c>
      <c r="J45" s="11">
        <v>129629.75114191923</v>
      </c>
      <c r="K45" s="11">
        <v>69559.14742218552</v>
      </c>
      <c r="L45" s="11">
        <v>136484.32249125125</v>
      </c>
      <c r="M45" s="11">
        <v>1006.02</v>
      </c>
      <c r="N45" s="11"/>
      <c r="O45" s="11">
        <v>11115.693385131031</v>
      </c>
      <c r="P45" s="12">
        <f t="shared" si="2"/>
        <v>459220.33444048703</v>
      </c>
      <c r="Q45" s="14">
        <f t="shared" si="3"/>
        <v>164647.325559513</v>
      </c>
    </row>
    <row r="46" spans="1:17" ht="12.75">
      <c r="A46" s="9">
        <v>38</v>
      </c>
      <c r="B46" s="9" t="s">
        <v>56</v>
      </c>
      <c r="C46" s="10">
        <v>3838.12</v>
      </c>
      <c r="D46" s="11">
        <v>776628.42</v>
      </c>
      <c r="E46" s="12">
        <v>742187.87</v>
      </c>
      <c r="F46" s="11">
        <f t="shared" si="0"/>
        <v>-34440.55000000005</v>
      </c>
      <c r="G46" s="11"/>
      <c r="H46" s="13">
        <v>201761</v>
      </c>
      <c r="I46" s="11">
        <f t="shared" si="1"/>
        <v>40755.721999999994</v>
      </c>
      <c r="J46" s="11">
        <v>155878.06354064684</v>
      </c>
      <c r="K46" s="11">
        <v>83655.60861441138</v>
      </c>
      <c r="L46" s="11">
        <v>290188.715201079</v>
      </c>
      <c r="M46" s="11">
        <v>187959.88</v>
      </c>
      <c r="N46" s="11"/>
      <c r="O46" s="11">
        <v>13365.392753523425</v>
      </c>
      <c r="P46" s="12">
        <f t="shared" si="2"/>
        <v>973564.3821096607</v>
      </c>
      <c r="Q46" s="14">
        <f t="shared" si="3"/>
        <v>-231376.51210966066</v>
      </c>
    </row>
    <row r="47" spans="1:17" ht="12.75">
      <c r="A47" s="9">
        <v>39</v>
      </c>
      <c r="B47" s="9" t="s">
        <v>57</v>
      </c>
      <c r="C47" s="10">
        <v>3756.77</v>
      </c>
      <c r="D47" s="11">
        <v>748573.26</v>
      </c>
      <c r="E47" s="12">
        <v>723783.8</v>
      </c>
      <c r="F47" s="11">
        <f t="shared" si="0"/>
        <v>-24789.459999999963</v>
      </c>
      <c r="G47" s="11"/>
      <c r="H47" s="13">
        <v>94644</v>
      </c>
      <c r="I47" s="11">
        <f t="shared" si="1"/>
        <v>19118.088</v>
      </c>
      <c r="J47" s="11">
        <v>152488.91692223912</v>
      </c>
      <c r="K47" s="11">
        <v>81825.18039561066</v>
      </c>
      <c r="L47" s="11">
        <v>179755.26765740477</v>
      </c>
      <c r="M47" s="11">
        <v>1036.88</v>
      </c>
      <c r="N47" s="11"/>
      <c r="O47" s="11">
        <v>13075.872013960441</v>
      </c>
      <c r="P47" s="12">
        <f t="shared" si="2"/>
        <v>541944.2049892149</v>
      </c>
      <c r="Q47" s="14">
        <f t="shared" si="3"/>
        <v>181839.59501078515</v>
      </c>
    </row>
    <row r="48" spans="1:17" ht="12.75">
      <c r="A48" s="9">
        <v>40</v>
      </c>
      <c r="B48" s="9" t="s">
        <v>58</v>
      </c>
      <c r="C48" s="10">
        <v>5707.21</v>
      </c>
      <c r="D48" s="11">
        <v>1157412.85</v>
      </c>
      <c r="E48" s="12">
        <v>1135770.41</v>
      </c>
      <c r="F48" s="11">
        <f t="shared" si="0"/>
        <v>-21642.440000000177</v>
      </c>
      <c r="G48" s="11"/>
      <c r="H48" s="13">
        <v>167097</v>
      </c>
      <c r="I48" s="11">
        <f t="shared" si="1"/>
        <v>33753.594</v>
      </c>
      <c r="J48" s="11">
        <v>231660.5591907091</v>
      </c>
      <c r="K48" s="11">
        <v>124308.73967358515</v>
      </c>
      <c r="L48" s="11">
        <v>349363.3379115901</v>
      </c>
      <c r="M48" s="11">
        <v>424827.22</v>
      </c>
      <c r="N48" s="11"/>
      <c r="O48" s="11">
        <v>32544.78970072792</v>
      </c>
      <c r="P48" s="12">
        <f t="shared" si="2"/>
        <v>1363555.2404766122</v>
      </c>
      <c r="Q48" s="14">
        <f t="shared" si="3"/>
        <v>-227784.83047661232</v>
      </c>
    </row>
    <row r="49" spans="1:17" ht="12.75">
      <c r="A49" s="9">
        <v>41</v>
      </c>
      <c r="B49" s="9" t="s">
        <v>59</v>
      </c>
      <c r="C49" s="10">
        <v>1215.96</v>
      </c>
      <c r="D49" s="11">
        <v>250608.7</v>
      </c>
      <c r="E49" s="12">
        <v>251742.96</v>
      </c>
      <c r="F49" s="11">
        <f t="shared" si="0"/>
        <v>1134.2599999999802</v>
      </c>
      <c r="G49" s="11"/>
      <c r="H49" s="13">
        <v>37410</v>
      </c>
      <c r="I49" s="11">
        <f t="shared" si="1"/>
        <v>7556.82</v>
      </c>
      <c r="J49" s="11">
        <v>49356.861505627894</v>
      </c>
      <c r="K49" s="11">
        <v>26484.824475267706</v>
      </c>
      <c r="L49" s="11">
        <v>49000.89233726743</v>
      </c>
      <c r="M49" s="11">
        <v>19100</v>
      </c>
      <c r="N49" s="11"/>
      <c r="O49" s="11">
        <v>8525.328876017726</v>
      </c>
      <c r="P49" s="12">
        <f t="shared" si="2"/>
        <v>197434.72719418077</v>
      </c>
      <c r="Q49" s="14">
        <f t="shared" si="3"/>
        <v>54308.23280581922</v>
      </c>
    </row>
    <row r="50" spans="1:17" ht="12.75">
      <c r="A50" s="9">
        <v>42</v>
      </c>
      <c r="B50" s="9" t="s">
        <v>60</v>
      </c>
      <c r="C50" s="10">
        <v>1196.66</v>
      </c>
      <c r="D50" s="11">
        <v>242917.43</v>
      </c>
      <c r="E50" s="12">
        <v>236479.86</v>
      </c>
      <c r="F50" s="11">
        <f t="shared" si="0"/>
        <v>-6437.570000000007</v>
      </c>
      <c r="G50" s="11"/>
      <c r="H50" s="13">
        <v>38672</v>
      </c>
      <c r="I50" s="11">
        <f t="shared" si="1"/>
        <v>7811.744</v>
      </c>
      <c r="J50" s="11">
        <v>48573.457917468244</v>
      </c>
      <c r="K50" s="11">
        <v>26064.451179787044</v>
      </c>
      <c r="L50" s="11">
        <v>79287.11716827056</v>
      </c>
      <c r="M50" s="11">
        <v>5704.5</v>
      </c>
      <c r="N50" s="11"/>
      <c r="O50" s="11">
        <v>12765.152367491832</v>
      </c>
      <c r="P50" s="12">
        <f t="shared" si="2"/>
        <v>218878.42263301768</v>
      </c>
      <c r="Q50" s="14">
        <f t="shared" si="3"/>
        <v>17601.43736698231</v>
      </c>
    </row>
    <row r="51" spans="1:17" ht="12.75">
      <c r="A51" s="9">
        <v>43</v>
      </c>
      <c r="B51" s="9" t="s">
        <v>61</v>
      </c>
      <c r="C51" s="10">
        <v>1580.38</v>
      </c>
      <c r="D51" s="11">
        <v>321916.73</v>
      </c>
      <c r="E51" s="12">
        <v>325598.65</v>
      </c>
      <c r="F51" s="11">
        <f t="shared" si="0"/>
        <v>3681.920000000042</v>
      </c>
      <c r="G51" s="11"/>
      <c r="H51" s="13">
        <v>46800</v>
      </c>
      <c r="I51" s="11">
        <f t="shared" si="1"/>
        <v>9453.599999999999</v>
      </c>
      <c r="J51" s="11">
        <v>64133.11240169032</v>
      </c>
      <c r="K51" s="11">
        <v>34413.09702120728</v>
      </c>
      <c r="L51" s="11">
        <v>74267.24493860004</v>
      </c>
      <c r="M51" s="11">
        <v>17850</v>
      </c>
      <c r="N51" s="11"/>
      <c r="O51" s="11">
        <v>5499.637194790531</v>
      </c>
      <c r="P51" s="12">
        <f t="shared" si="2"/>
        <v>252416.69155628816</v>
      </c>
      <c r="Q51" s="14">
        <f t="shared" si="3"/>
        <v>73181.95844371186</v>
      </c>
    </row>
    <row r="52" spans="1:17" ht="12.75">
      <c r="A52" s="9">
        <v>44</v>
      </c>
      <c r="B52" s="9" t="s">
        <v>62</v>
      </c>
      <c r="C52" s="10">
        <v>1114.39</v>
      </c>
      <c r="D52" s="11">
        <v>226217.66</v>
      </c>
      <c r="E52" s="12">
        <v>225764.3</v>
      </c>
      <c r="F52" s="11">
        <f t="shared" si="0"/>
        <v>-453.36000000001513</v>
      </c>
      <c r="G52" s="11"/>
      <c r="H52" s="13">
        <v>29333</v>
      </c>
      <c r="I52" s="11">
        <f t="shared" si="1"/>
        <v>5925.266</v>
      </c>
      <c r="J52" s="11">
        <v>45292.53507499514</v>
      </c>
      <c r="K52" s="11">
        <v>24304.323577135154</v>
      </c>
      <c r="L52" s="11">
        <v>400717.5365629194</v>
      </c>
      <c r="M52" s="11">
        <v>17943.44</v>
      </c>
      <c r="N52" s="11"/>
      <c r="O52" s="11">
        <v>3884.0138986572674</v>
      </c>
      <c r="P52" s="12">
        <f t="shared" si="2"/>
        <v>527400.1151137069</v>
      </c>
      <c r="Q52" s="14">
        <f t="shared" si="3"/>
        <v>-301635.8151137069</v>
      </c>
    </row>
    <row r="53" spans="1:17" ht="12.75">
      <c r="A53" s="9">
        <v>45</v>
      </c>
      <c r="B53" s="9" t="s">
        <v>63</v>
      </c>
      <c r="C53" s="10">
        <v>1130.47</v>
      </c>
      <c r="D53" s="11">
        <v>229930.47</v>
      </c>
      <c r="E53" s="12">
        <v>227132.72</v>
      </c>
      <c r="F53" s="11">
        <f t="shared" si="0"/>
        <v>-2797.75</v>
      </c>
      <c r="G53" s="11"/>
      <c r="H53" s="13">
        <v>83956</v>
      </c>
      <c r="I53" s="11">
        <f t="shared" si="1"/>
        <v>16959.111999999997</v>
      </c>
      <c r="J53" s="11">
        <v>45886.74892781602</v>
      </c>
      <c r="K53" s="11">
        <v>24622.76680528626</v>
      </c>
      <c r="L53" s="11">
        <v>432818.689024277</v>
      </c>
      <c r="M53" s="11">
        <v>362243.44</v>
      </c>
      <c r="N53" s="11"/>
      <c r="O53" s="11">
        <v>3934.7682690810216</v>
      </c>
      <c r="P53" s="12">
        <f t="shared" si="2"/>
        <v>970421.5250264603</v>
      </c>
      <c r="Q53" s="14">
        <f t="shared" si="3"/>
        <v>-743288.8050264603</v>
      </c>
    </row>
    <row r="54" spans="1:17" ht="12.75">
      <c r="A54" s="9">
        <v>46</v>
      </c>
      <c r="B54" s="9" t="s">
        <v>64</v>
      </c>
      <c r="C54" s="10">
        <v>1159.32</v>
      </c>
      <c r="D54" s="11">
        <v>235040.28</v>
      </c>
      <c r="E54" s="12">
        <v>207778.07</v>
      </c>
      <c r="F54" s="11">
        <f t="shared" si="0"/>
        <v>-27262.209999999992</v>
      </c>
      <c r="G54" s="11"/>
      <c r="H54" s="13">
        <v>41987</v>
      </c>
      <c r="I54" s="11">
        <f t="shared" si="1"/>
        <v>8481.374</v>
      </c>
      <c r="J54" s="11">
        <v>47057.79522410649</v>
      </c>
      <c r="K54" s="11">
        <v>25251.148648530667</v>
      </c>
      <c r="L54" s="11">
        <v>184209.23764251053</v>
      </c>
      <c r="M54" s="11">
        <v>17943.44</v>
      </c>
      <c r="N54" s="11"/>
      <c r="O54" s="11">
        <v>4035.184967058842</v>
      </c>
      <c r="P54" s="12">
        <f t="shared" si="2"/>
        <v>328965.1804822065</v>
      </c>
      <c r="Q54" s="14">
        <f t="shared" si="3"/>
        <v>-121187.11048220651</v>
      </c>
    </row>
    <row r="55" spans="1:17" ht="12.75">
      <c r="A55" s="9">
        <v>47</v>
      </c>
      <c r="B55" s="9" t="s">
        <v>65</v>
      </c>
      <c r="C55" s="10">
        <v>384.57</v>
      </c>
      <c r="D55" s="11">
        <v>78328.07</v>
      </c>
      <c r="E55" s="12">
        <v>71715.05</v>
      </c>
      <c r="F55" s="11">
        <f t="shared" si="0"/>
        <v>-6613.020000000004</v>
      </c>
      <c r="G55" s="11"/>
      <c r="H55" s="13">
        <v>22403</v>
      </c>
      <c r="I55" s="11">
        <f t="shared" si="1"/>
        <v>4525.406</v>
      </c>
      <c r="J55" s="11">
        <v>15610.026834122276</v>
      </c>
      <c r="K55" s="11">
        <v>8376.319079948107</v>
      </c>
      <c r="L55" s="11">
        <v>94951.19021849483</v>
      </c>
      <c r="M55" s="11">
        <v>25412.41</v>
      </c>
      <c r="N55" s="11"/>
      <c r="O55" s="11">
        <v>1338.5528437203006</v>
      </c>
      <c r="P55" s="12">
        <f t="shared" si="2"/>
        <v>172616.9049762855</v>
      </c>
      <c r="Q55" s="14">
        <f t="shared" si="3"/>
        <v>-100901.8549762855</v>
      </c>
    </row>
    <row r="56" spans="1:17" ht="12.75">
      <c r="A56" s="9">
        <v>48</v>
      </c>
      <c r="B56" s="9" t="s">
        <v>66</v>
      </c>
      <c r="C56" s="10">
        <v>901.5</v>
      </c>
      <c r="D56" s="11">
        <v>182770.2</v>
      </c>
      <c r="E56" s="12">
        <v>175315.69</v>
      </c>
      <c r="F56" s="11">
        <f t="shared" si="0"/>
        <v>-7454.510000000009</v>
      </c>
      <c r="G56" s="11"/>
      <c r="H56" s="13">
        <v>38475</v>
      </c>
      <c r="I56" s="11">
        <f t="shared" si="1"/>
        <v>7771.95</v>
      </c>
      <c r="J56" s="11">
        <v>36592.65983035919</v>
      </c>
      <c r="K56" s="11">
        <v>19635.571288902458</v>
      </c>
      <c r="L56" s="11">
        <v>183086.03718226813</v>
      </c>
      <c r="M56" s="11">
        <v>3141.61</v>
      </c>
      <c r="N56" s="11"/>
      <c r="O56" s="11">
        <v>3137.804271300026</v>
      </c>
      <c r="P56" s="12">
        <f t="shared" si="2"/>
        <v>291840.6325728298</v>
      </c>
      <c r="Q56" s="14">
        <f t="shared" si="3"/>
        <v>-116524.94257282978</v>
      </c>
    </row>
    <row r="57" spans="1:17" ht="12.75">
      <c r="A57" s="9">
        <v>49</v>
      </c>
      <c r="B57" s="9" t="s">
        <v>67</v>
      </c>
      <c r="C57" s="10">
        <v>1867.83</v>
      </c>
      <c r="D57" s="11">
        <v>379296.56</v>
      </c>
      <c r="E57" s="12">
        <v>357545.36</v>
      </c>
      <c r="F57" s="11">
        <f t="shared" si="0"/>
        <v>-21751.20000000001</v>
      </c>
      <c r="G57" s="11"/>
      <c r="H57" s="13">
        <v>44571</v>
      </c>
      <c r="I57" s="11">
        <f t="shared" si="1"/>
        <v>9003.341999999999</v>
      </c>
      <c r="J57" s="11">
        <v>75816.825081464</v>
      </c>
      <c r="K57" s="11">
        <v>40683.20479262416</v>
      </c>
      <c r="L57" s="11">
        <v>84326.51565331439</v>
      </c>
      <c r="M57" s="11">
        <v>44263.61</v>
      </c>
      <c r="N57" s="11"/>
      <c r="O57" s="11">
        <v>6501.258959581062</v>
      </c>
      <c r="P57" s="12">
        <f t="shared" si="2"/>
        <v>305165.7564869836</v>
      </c>
      <c r="Q57" s="14">
        <f t="shared" si="3"/>
        <v>52379.603513016365</v>
      </c>
    </row>
    <row r="58" spans="1:17" ht="12.75">
      <c r="A58" s="9">
        <v>50</v>
      </c>
      <c r="B58" s="9" t="s">
        <v>68</v>
      </c>
      <c r="C58" s="10">
        <v>1112.17</v>
      </c>
      <c r="D58" s="11">
        <v>225732.13</v>
      </c>
      <c r="E58" s="12">
        <v>228488</v>
      </c>
      <c r="F58" s="11">
        <f t="shared" si="0"/>
        <v>2755.8699999999953</v>
      </c>
      <c r="G58" s="11"/>
      <c r="H58" s="13">
        <v>44307</v>
      </c>
      <c r="I58" s="11">
        <f t="shared" si="1"/>
        <v>8950.014</v>
      </c>
      <c r="J58" s="11">
        <v>45195.03350336735</v>
      </c>
      <c r="K58" s="11">
        <v>24251.2943501975</v>
      </c>
      <c r="L58" s="11">
        <v>428141.3034513746</v>
      </c>
      <c r="M58" s="11">
        <v>27250</v>
      </c>
      <c r="N58" s="11"/>
      <c r="O58" s="11">
        <v>3875.4056547999617</v>
      </c>
      <c r="P58" s="12">
        <f t="shared" si="2"/>
        <v>581970.0509597395</v>
      </c>
      <c r="Q58" s="14">
        <f t="shared" si="3"/>
        <v>-353482.0509597395</v>
      </c>
    </row>
    <row r="59" spans="1:17" ht="12.75">
      <c r="A59" s="9">
        <v>51</v>
      </c>
      <c r="B59" s="9" t="s">
        <v>69</v>
      </c>
      <c r="C59" s="10">
        <v>625.01</v>
      </c>
      <c r="D59" s="11">
        <v>123086.43</v>
      </c>
      <c r="E59" s="12">
        <v>119184.98</v>
      </c>
      <c r="F59" s="11">
        <f t="shared" si="0"/>
        <v>-3901.449999999997</v>
      </c>
      <c r="G59" s="11"/>
      <c r="H59" s="13">
        <v>33025</v>
      </c>
      <c r="I59" s="11">
        <f t="shared" si="1"/>
        <v>6671.049999999999</v>
      </c>
      <c r="J59" s="11">
        <v>25370.30603118694</v>
      </c>
      <c r="K59" s="11">
        <v>13613.648217122001</v>
      </c>
      <c r="L59" s="11">
        <v>43642.26979359894</v>
      </c>
      <c r="M59" s="11">
        <v>18850</v>
      </c>
      <c r="N59" s="11"/>
      <c r="O59" s="11">
        <v>2175.478736580998</v>
      </c>
      <c r="P59" s="12">
        <f t="shared" si="2"/>
        <v>143347.75277848888</v>
      </c>
      <c r="Q59" s="14">
        <f t="shared" si="3"/>
        <v>-24162.772778488885</v>
      </c>
    </row>
    <row r="60" spans="1:17" ht="12.75">
      <c r="A60" s="9">
        <v>52</v>
      </c>
      <c r="B60" s="9" t="s">
        <v>70</v>
      </c>
      <c r="C60" s="10">
        <v>1119.72</v>
      </c>
      <c r="D60" s="11">
        <v>227018.46</v>
      </c>
      <c r="E60" s="12">
        <v>227355.27</v>
      </c>
      <c r="F60" s="11">
        <f t="shared" si="0"/>
        <v>336.8099999999977</v>
      </c>
      <c r="G60" s="11"/>
      <c r="H60" s="13">
        <v>41407</v>
      </c>
      <c r="I60" s="11">
        <f t="shared" si="1"/>
        <v>8364.214</v>
      </c>
      <c r="J60" s="11">
        <v>45451.72522768492</v>
      </c>
      <c r="K60" s="11">
        <v>24389.28309033471</v>
      </c>
      <c r="L60" s="11">
        <v>194439.13798845353</v>
      </c>
      <c r="M60" s="11">
        <v>19850</v>
      </c>
      <c r="N60" s="11"/>
      <c r="O60" s="11">
        <v>7600.8259114274515</v>
      </c>
      <c r="P60" s="12">
        <f t="shared" si="2"/>
        <v>341502.1862179006</v>
      </c>
      <c r="Q60" s="14">
        <f t="shared" si="3"/>
        <v>-114146.91621790061</v>
      </c>
    </row>
    <row r="61" spans="1:17" ht="12.75">
      <c r="A61" s="9">
        <v>53</v>
      </c>
      <c r="B61" s="9" t="s">
        <v>71</v>
      </c>
      <c r="C61" s="10">
        <v>3509.12</v>
      </c>
      <c r="D61" s="11">
        <v>712699.15</v>
      </c>
      <c r="E61" s="12">
        <v>710510.97</v>
      </c>
      <c r="F61" s="11">
        <f t="shared" si="0"/>
        <v>-2188.180000000051</v>
      </c>
      <c r="G61" s="11"/>
      <c r="H61" s="13">
        <v>81512</v>
      </c>
      <c r="I61" s="11">
        <f t="shared" si="1"/>
        <v>16465.424</v>
      </c>
      <c r="J61" s="11">
        <v>142438.19685403217</v>
      </c>
      <c r="K61" s="11">
        <v>76432.1418982955</v>
      </c>
      <c r="L61" s="11">
        <v>298166.6257142537</v>
      </c>
      <c r="M61" s="11">
        <v>560942.22</v>
      </c>
      <c r="N61" s="11"/>
      <c r="O61" s="11">
        <v>12214.011896288794</v>
      </c>
      <c r="P61" s="12">
        <f t="shared" si="2"/>
        <v>1188170.6203628702</v>
      </c>
      <c r="Q61" s="14">
        <f t="shared" si="3"/>
        <v>-477659.6503628702</v>
      </c>
    </row>
    <row r="62" spans="1:17" ht="12.75">
      <c r="A62" s="9">
        <v>54</v>
      </c>
      <c r="B62" s="9" t="s">
        <v>72</v>
      </c>
      <c r="C62" s="10">
        <v>3325.99</v>
      </c>
      <c r="D62" s="11">
        <v>674345.71</v>
      </c>
      <c r="E62" s="12">
        <v>656639.18</v>
      </c>
      <c r="F62" s="11">
        <f t="shared" si="0"/>
        <v>-17706.52999999991</v>
      </c>
      <c r="G62" s="11"/>
      <c r="H62" s="13">
        <v>78765</v>
      </c>
      <c r="I62" s="11">
        <f t="shared" si="1"/>
        <v>15910.529999999999</v>
      </c>
      <c r="J62" s="11">
        <v>135000.44058827235</v>
      </c>
      <c r="K62" s="11">
        <v>72440.97853751044</v>
      </c>
      <c r="L62" s="11">
        <v>524921.4157593886</v>
      </c>
      <c r="M62" s="11">
        <v>52041.32</v>
      </c>
      <c r="N62" s="11"/>
      <c r="O62" s="11">
        <v>93573.23071031773</v>
      </c>
      <c r="P62" s="12">
        <f t="shared" si="2"/>
        <v>972652.9155954891</v>
      </c>
      <c r="Q62" s="14">
        <f t="shared" si="3"/>
        <v>-316013.73559548904</v>
      </c>
    </row>
    <row r="63" spans="1:17" ht="12.75">
      <c r="A63" s="9">
        <v>55</v>
      </c>
      <c r="B63" s="9" t="s">
        <v>73</v>
      </c>
      <c r="C63" s="10">
        <v>4484.12</v>
      </c>
      <c r="D63" s="11">
        <v>909863.81</v>
      </c>
      <c r="E63" s="12">
        <v>899821.6</v>
      </c>
      <c r="F63" s="11">
        <f t="shared" si="0"/>
        <v>-10042.21000000008</v>
      </c>
      <c r="G63" s="11"/>
      <c r="H63" s="13">
        <v>121209</v>
      </c>
      <c r="I63" s="11">
        <f t="shared" si="1"/>
        <v>24484.217999999997</v>
      </c>
      <c r="J63" s="11">
        <v>181952.81049336746</v>
      </c>
      <c r="K63" s="11">
        <v>97634.59132943695</v>
      </c>
      <c r="L63" s="11">
        <v>200450.05785875113</v>
      </c>
      <c r="M63" s="11">
        <v>147423.6</v>
      </c>
      <c r="N63" s="11"/>
      <c r="O63" s="11">
        <v>15602.416175659413</v>
      </c>
      <c r="P63" s="12">
        <f t="shared" si="2"/>
        <v>788756.693857215</v>
      </c>
      <c r="Q63" s="14">
        <f t="shared" si="3"/>
        <v>111064.90614278498</v>
      </c>
    </row>
    <row r="64" spans="1:17" ht="12.75">
      <c r="A64" s="9">
        <v>56</v>
      </c>
      <c r="B64" s="9" t="s">
        <v>74</v>
      </c>
      <c r="C64" s="10">
        <v>3245</v>
      </c>
      <c r="D64" s="11">
        <v>658555.17</v>
      </c>
      <c r="E64" s="12">
        <v>652541.53</v>
      </c>
      <c r="F64" s="11">
        <f t="shared" si="0"/>
        <v>-6013.640000000014</v>
      </c>
      <c r="G64" s="11"/>
      <c r="H64" s="13">
        <v>120685</v>
      </c>
      <c r="I64" s="11">
        <f t="shared" si="1"/>
        <v>24378.37</v>
      </c>
      <c r="J64" s="11">
        <v>131719.7892167222</v>
      </c>
      <c r="K64" s="11">
        <v>70680.69795229817</v>
      </c>
      <c r="L64" s="11">
        <v>267052.5237228713</v>
      </c>
      <c r="M64" s="11">
        <v>26912.5</v>
      </c>
      <c r="N64" s="11"/>
      <c r="O64" s="11">
        <v>35922.91175619203</v>
      </c>
      <c r="P64" s="12">
        <f t="shared" si="2"/>
        <v>677351.7926480836</v>
      </c>
      <c r="Q64" s="14">
        <f t="shared" si="3"/>
        <v>-24810.26264808362</v>
      </c>
    </row>
    <row r="65" spans="1:17" ht="12.75">
      <c r="A65" s="9">
        <v>57</v>
      </c>
      <c r="B65" s="9" t="s">
        <v>75</v>
      </c>
      <c r="C65" s="10">
        <v>3380.46</v>
      </c>
      <c r="D65" s="11">
        <v>686919.19</v>
      </c>
      <c r="E65" s="12">
        <v>669332.2</v>
      </c>
      <c r="F65" s="11">
        <f t="shared" si="0"/>
        <v>-17586.98999999999</v>
      </c>
      <c r="G65" s="11"/>
      <c r="H65" s="13">
        <v>115897</v>
      </c>
      <c r="I65" s="11">
        <f t="shared" si="1"/>
        <v>23411.194</v>
      </c>
      <c r="J65" s="11">
        <v>137215.77687203104</v>
      </c>
      <c r="K65" s="11">
        <v>73629.79846842286</v>
      </c>
      <c r="L65" s="11">
        <v>157466.04361990577</v>
      </c>
      <c r="M65" s="11">
        <v>1499.38</v>
      </c>
      <c r="N65" s="11"/>
      <c r="O65" s="11">
        <v>11766.191710436924</v>
      </c>
      <c r="P65" s="12">
        <f t="shared" si="2"/>
        <v>520885.38467079663</v>
      </c>
      <c r="Q65" s="14">
        <f t="shared" si="3"/>
        <v>148446.81532920332</v>
      </c>
    </row>
    <row r="66" spans="1:17" ht="12.75">
      <c r="A66" s="9">
        <v>58</v>
      </c>
      <c r="B66" s="9" t="s">
        <v>76</v>
      </c>
      <c r="C66" s="10">
        <v>5828.41</v>
      </c>
      <c r="D66" s="11">
        <v>1181945.84</v>
      </c>
      <c r="E66" s="12">
        <v>1153051.08</v>
      </c>
      <c r="F66" s="11">
        <f t="shared" si="0"/>
        <v>-28894.76000000001</v>
      </c>
      <c r="G66" s="11"/>
      <c r="H66" s="13">
        <v>127315</v>
      </c>
      <c r="I66" s="11">
        <f t="shared" si="1"/>
        <v>25717.629999999997</v>
      </c>
      <c r="J66" s="11">
        <v>236723.32693520343</v>
      </c>
      <c r="K66" s="11">
        <v>127017.53808037913</v>
      </c>
      <c r="L66" s="11">
        <v>378288.75451942196</v>
      </c>
      <c r="M66" s="11">
        <v>318419.38</v>
      </c>
      <c r="N66" s="11"/>
      <c r="O66" s="11">
        <v>34476.51056729306</v>
      </c>
      <c r="P66" s="12">
        <f t="shared" si="2"/>
        <v>1247958.1401022975</v>
      </c>
      <c r="Q66" s="14">
        <f t="shared" si="3"/>
        <v>-94907.06010229746</v>
      </c>
    </row>
    <row r="67" spans="1:17" ht="12.75">
      <c r="A67" s="9">
        <v>59</v>
      </c>
      <c r="B67" s="9" t="s">
        <v>77</v>
      </c>
      <c r="C67" s="10">
        <v>4879.01</v>
      </c>
      <c r="D67" s="11">
        <v>990424.94</v>
      </c>
      <c r="E67" s="12">
        <v>963588.53</v>
      </c>
      <c r="F67" s="11">
        <f t="shared" si="0"/>
        <v>-26836.409999999916</v>
      </c>
      <c r="G67" s="11"/>
      <c r="H67" s="13">
        <v>106458</v>
      </c>
      <c r="I67" s="11">
        <f t="shared" si="1"/>
        <v>21504.516</v>
      </c>
      <c r="J67" s="11">
        <v>198043.209360977</v>
      </c>
      <c r="K67" s="11">
        <v>106269.71566751857</v>
      </c>
      <c r="L67" s="11">
        <v>323958.7492552842</v>
      </c>
      <c r="M67" s="11">
        <v>1468.52</v>
      </c>
      <c r="N67" s="11"/>
      <c r="O67" s="11">
        <v>16982.116935901875</v>
      </c>
      <c r="P67" s="12">
        <f t="shared" si="2"/>
        <v>774684.8272196817</v>
      </c>
      <c r="Q67" s="14">
        <f t="shared" si="3"/>
        <v>188903.70278031833</v>
      </c>
    </row>
    <row r="68" spans="1:17" ht="12.75">
      <c r="A68" s="9">
        <v>60</v>
      </c>
      <c r="B68" s="9" t="s">
        <v>78</v>
      </c>
      <c r="C68" s="10">
        <v>2708.22</v>
      </c>
      <c r="D68" s="11">
        <v>550600.4</v>
      </c>
      <c r="E68" s="12">
        <v>519661.2</v>
      </c>
      <c r="F68" s="11">
        <f t="shared" si="0"/>
        <v>-30939.20000000001</v>
      </c>
      <c r="G68" s="11"/>
      <c r="H68" s="13">
        <v>97144</v>
      </c>
      <c r="I68" s="11">
        <f t="shared" si="1"/>
        <v>19623.088</v>
      </c>
      <c r="J68" s="11">
        <v>109928.97748838086</v>
      </c>
      <c r="K68" s="11">
        <v>58987.73918583628</v>
      </c>
      <c r="L68" s="11">
        <v>267291.25098438724</v>
      </c>
      <c r="M68" s="11">
        <v>1468.52</v>
      </c>
      <c r="N68" s="11"/>
      <c r="O68" s="11">
        <v>9426.360824869837</v>
      </c>
      <c r="P68" s="12">
        <f t="shared" si="2"/>
        <v>563869.9364834742</v>
      </c>
      <c r="Q68" s="14">
        <f t="shared" si="3"/>
        <v>-44208.736483474204</v>
      </c>
    </row>
    <row r="69" spans="1:17" ht="12.75">
      <c r="A69" s="9">
        <v>61</v>
      </c>
      <c r="B69" s="9" t="s">
        <v>79</v>
      </c>
      <c r="C69" s="10">
        <v>3810.65</v>
      </c>
      <c r="D69" s="11">
        <v>786470.65</v>
      </c>
      <c r="E69" s="12">
        <v>815452.92</v>
      </c>
      <c r="F69" s="11">
        <f t="shared" si="0"/>
        <v>28982.27000000002</v>
      </c>
      <c r="G69" s="11"/>
      <c r="H69" s="13">
        <v>133636</v>
      </c>
      <c r="I69" s="11">
        <f t="shared" si="1"/>
        <v>26994.471999999998</v>
      </c>
      <c r="J69" s="11">
        <v>154674.38428696437</v>
      </c>
      <c r="K69" s="11">
        <v>82998.14597571312</v>
      </c>
      <c r="L69" s="11">
        <v>327826.87649701966</v>
      </c>
      <c r="M69" s="11">
        <v>760316.88</v>
      </c>
      <c r="N69" s="11"/>
      <c r="O69" s="11">
        <v>24554.30502525597</v>
      </c>
      <c r="P69" s="12">
        <f t="shared" si="2"/>
        <v>1511001.0637849532</v>
      </c>
      <c r="Q69" s="14">
        <f t="shared" si="3"/>
        <v>-695548.1437849532</v>
      </c>
    </row>
    <row r="70" spans="1:17" ht="12.75">
      <c r="A70" s="9">
        <v>62</v>
      </c>
      <c r="B70" s="9" t="s">
        <v>80</v>
      </c>
      <c r="C70" s="10">
        <v>3889.58</v>
      </c>
      <c r="D70" s="11">
        <v>794344.18</v>
      </c>
      <c r="E70" s="12">
        <v>808545.13</v>
      </c>
      <c r="F70" s="11">
        <f t="shared" si="0"/>
        <v>14200.949999999953</v>
      </c>
      <c r="G70" s="11"/>
      <c r="H70" s="13">
        <v>117292</v>
      </c>
      <c r="I70" s="11">
        <f t="shared" si="1"/>
        <v>23692.983999999997</v>
      </c>
      <c r="J70" s="11">
        <v>157881.39525565</v>
      </c>
      <c r="K70" s="11">
        <v>84718.94106920602</v>
      </c>
      <c r="L70" s="11">
        <v>363219.38621339237</v>
      </c>
      <c r="M70" s="11">
        <v>36586.88</v>
      </c>
      <c r="N70" s="11"/>
      <c r="O70" s="11">
        <v>24829.259276276378</v>
      </c>
      <c r="P70" s="12">
        <f t="shared" si="2"/>
        <v>808220.8458145247</v>
      </c>
      <c r="Q70" s="14">
        <f t="shared" si="3"/>
        <v>324.28418547532056</v>
      </c>
    </row>
    <row r="71" spans="1:17" ht="12.75">
      <c r="A71" s="9">
        <v>63</v>
      </c>
      <c r="B71" s="9" t="s">
        <v>81</v>
      </c>
      <c r="C71" s="10">
        <v>4551.94</v>
      </c>
      <c r="D71" s="11">
        <v>922135.82</v>
      </c>
      <c r="E71" s="12">
        <v>904235.29</v>
      </c>
      <c r="F71" s="11">
        <f t="shared" si="0"/>
        <v>-17900.52999999991</v>
      </c>
      <c r="G71" s="11"/>
      <c r="H71" s="13">
        <v>105762</v>
      </c>
      <c r="I71" s="11">
        <f t="shared" si="1"/>
        <v>21363.924</v>
      </c>
      <c r="J71" s="11">
        <v>184767.15694753762</v>
      </c>
      <c r="K71" s="11">
        <v>99145.80407410611</v>
      </c>
      <c r="L71" s="11">
        <v>260474.17446918355</v>
      </c>
      <c r="M71" s="11">
        <v>305186.88</v>
      </c>
      <c r="N71" s="11"/>
      <c r="O71" s="11">
        <v>15843.701358515185</v>
      </c>
      <c r="P71" s="12">
        <f t="shared" si="2"/>
        <v>992543.6408493425</v>
      </c>
      <c r="Q71" s="14">
        <f t="shared" si="3"/>
        <v>-88308.35084934242</v>
      </c>
    </row>
    <row r="72" spans="1:17" ht="12.75">
      <c r="A72" s="9">
        <v>64</v>
      </c>
      <c r="B72" s="9" t="s">
        <v>82</v>
      </c>
      <c r="C72" s="10">
        <v>3173.66</v>
      </c>
      <c r="D72" s="11">
        <v>655566.48</v>
      </c>
      <c r="E72" s="12">
        <v>688502.65</v>
      </c>
      <c r="F72" s="11">
        <f t="shared" si="0"/>
        <v>32936.17000000004</v>
      </c>
      <c r="G72" s="11"/>
      <c r="H72" s="13">
        <v>77654</v>
      </c>
      <c r="I72" s="11">
        <f t="shared" si="1"/>
        <v>15686.107999999998</v>
      </c>
      <c r="J72" s="11">
        <v>128819.13695824538</v>
      </c>
      <c r="K72" s="11">
        <v>69124.13400469202</v>
      </c>
      <c r="L72" s="11">
        <v>546765.4942179231</v>
      </c>
      <c r="M72" s="11">
        <v>3968.24</v>
      </c>
      <c r="N72" s="11"/>
      <c r="O72" s="11">
        <v>42291.53504250196</v>
      </c>
      <c r="P72" s="12">
        <f t="shared" si="2"/>
        <v>884308.6482233625</v>
      </c>
      <c r="Q72" s="14">
        <f t="shared" si="3"/>
        <v>-195805.9982233625</v>
      </c>
    </row>
    <row r="73" spans="1:17" ht="12.75">
      <c r="A73" s="9">
        <v>65</v>
      </c>
      <c r="B73" s="9" t="s">
        <v>83</v>
      </c>
      <c r="C73" s="10">
        <v>5977.53</v>
      </c>
      <c r="D73" s="11">
        <v>1213996.14</v>
      </c>
      <c r="E73" s="12">
        <v>1192613.77</v>
      </c>
      <c r="F73" s="11">
        <f t="shared" si="0"/>
        <v>-21382.36999999988</v>
      </c>
      <c r="G73" s="11"/>
      <c r="H73" s="13">
        <v>157489</v>
      </c>
      <c r="I73" s="11">
        <f t="shared" si="1"/>
        <v>31812.778</v>
      </c>
      <c r="J73" s="11">
        <v>242633.08032808307</v>
      </c>
      <c r="K73" s="11">
        <v>130196.57953028631</v>
      </c>
      <c r="L73" s="11">
        <v>441488.79121446353</v>
      </c>
      <c r="M73" s="11">
        <v>23914.19</v>
      </c>
      <c r="N73" s="11"/>
      <c r="O73" s="11">
        <v>20805.67849786361</v>
      </c>
      <c r="P73" s="12">
        <f t="shared" si="2"/>
        <v>1048340.0975706965</v>
      </c>
      <c r="Q73" s="14">
        <f t="shared" si="3"/>
        <v>144273.67242930352</v>
      </c>
    </row>
    <row r="74" spans="1:17" ht="12.75">
      <c r="A74" s="9">
        <v>66</v>
      </c>
      <c r="B74" s="9" t="s">
        <v>84</v>
      </c>
      <c r="C74" s="10">
        <v>6029.08</v>
      </c>
      <c r="D74" s="11">
        <v>1223290.93</v>
      </c>
      <c r="E74" s="12">
        <v>1164096.13</v>
      </c>
      <c r="F74" s="11">
        <f aca="true" t="shared" si="4" ref="F74:F100">E74-D74</f>
        <v>-59194.80000000005</v>
      </c>
      <c r="G74" s="11"/>
      <c r="H74" s="13">
        <v>162614</v>
      </c>
      <c r="I74" s="11">
        <f aca="true" t="shared" si="5" ref="I74:I96">H74*20.2%</f>
        <v>32848.028</v>
      </c>
      <c r="J74" s="11">
        <v>244725.5391347997</v>
      </c>
      <c r="K74" s="11">
        <v>131319.39006821523</v>
      </c>
      <c r="L74" s="11">
        <v>504238.46306090866</v>
      </c>
      <c r="M74" s="11">
        <v>135361.45</v>
      </c>
      <c r="N74" s="11"/>
      <c r="O74" s="11">
        <v>30036.10590794183</v>
      </c>
      <c r="P74" s="12">
        <f aca="true" t="shared" si="6" ref="P74:P101">H74+I74+J74+K74+L74+M74+O74</f>
        <v>1241142.9761718654</v>
      </c>
      <c r="Q74" s="14">
        <f aca="true" t="shared" si="7" ref="Q74:Q100">E74+G74-P74</f>
        <v>-77046.84617186547</v>
      </c>
    </row>
    <row r="75" spans="1:17" ht="12.75">
      <c r="A75" s="9">
        <v>67</v>
      </c>
      <c r="B75" s="9" t="s">
        <v>85</v>
      </c>
      <c r="C75" s="10">
        <v>6048.07</v>
      </c>
      <c r="D75" s="11">
        <v>1226714.56</v>
      </c>
      <c r="E75" s="12">
        <v>1207921.4</v>
      </c>
      <c r="F75" s="11">
        <f t="shared" si="4"/>
        <v>-18793.16000000015</v>
      </c>
      <c r="G75" s="11"/>
      <c r="H75" s="13">
        <v>148070</v>
      </c>
      <c r="I75" s="11">
        <f t="shared" si="5"/>
        <v>29910.14</v>
      </c>
      <c r="J75" s="11">
        <v>245496.35955651742</v>
      </c>
      <c r="K75" s="11">
        <v>131733.0112537685</v>
      </c>
      <c r="L75" s="11">
        <v>476057.2921169436</v>
      </c>
      <c r="M75" s="11">
        <v>17243.03</v>
      </c>
      <c r="N75" s="11"/>
      <c r="O75" s="11">
        <v>72655.84341555358</v>
      </c>
      <c r="P75" s="12">
        <f t="shared" si="6"/>
        <v>1121165.6763427833</v>
      </c>
      <c r="Q75" s="14">
        <f t="shared" si="7"/>
        <v>86755.72365721664</v>
      </c>
    </row>
    <row r="76" spans="1:17" ht="12.75">
      <c r="A76" s="9">
        <v>68</v>
      </c>
      <c r="B76" s="9" t="s">
        <v>86</v>
      </c>
      <c r="C76" s="10">
        <v>2974.26</v>
      </c>
      <c r="D76" s="11">
        <v>599309</v>
      </c>
      <c r="E76" s="12">
        <v>572467.98</v>
      </c>
      <c r="F76" s="11">
        <f t="shared" si="4"/>
        <v>-26841.02000000002</v>
      </c>
      <c r="G76" s="11"/>
      <c r="H76" s="13">
        <v>83910</v>
      </c>
      <c r="I76" s="11">
        <f t="shared" si="5"/>
        <v>16949.82</v>
      </c>
      <c r="J76" s="11">
        <v>120727.76974713712</v>
      </c>
      <c r="K76" s="11">
        <v>64782.356363539686</v>
      </c>
      <c r="L76" s="11">
        <v>265303.71761552105</v>
      </c>
      <c r="M76" s="11">
        <v>28786.88</v>
      </c>
      <c r="N76" s="11"/>
      <c r="O76" s="11">
        <v>20030.352448094087</v>
      </c>
      <c r="P76" s="12">
        <f t="shared" si="6"/>
        <v>600490.8961742918</v>
      </c>
      <c r="Q76" s="14">
        <f t="shared" si="7"/>
        <v>-28022.916174291866</v>
      </c>
    </row>
    <row r="77" spans="1:17" ht="12.75">
      <c r="A77" s="9">
        <v>69</v>
      </c>
      <c r="B77" s="9" t="s">
        <v>87</v>
      </c>
      <c r="C77" s="10">
        <v>6076.39</v>
      </c>
      <c r="D77" s="11">
        <v>1233470.33</v>
      </c>
      <c r="E77" s="12">
        <v>1226330.02</v>
      </c>
      <c r="F77" s="11">
        <f t="shared" si="4"/>
        <v>-7140.310000000056</v>
      </c>
      <c r="G77" s="11"/>
      <c r="H77" s="13">
        <v>166943</v>
      </c>
      <c r="I77" s="11">
        <f t="shared" si="5"/>
        <v>33722.486</v>
      </c>
      <c r="J77" s="11">
        <v>246645.89269727815</v>
      </c>
      <c r="K77" s="11">
        <v>132349.84916713703</v>
      </c>
      <c r="L77" s="11">
        <v>761767.8105246396</v>
      </c>
      <c r="M77" s="11">
        <v>94311.88</v>
      </c>
      <c r="N77" s="11"/>
      <c r="O77" s="11">
        <v>21149.77537003302</v>
      </c>
      <c r="P77" s="12">
        <f t="shared" si="6"/>
        <v>1456890.6937590875</v>
      </c>
      <c r="Q77" s="14">
        <f t="shared" si="7"/>
        <v>-230560.67375908745</v>
      </c>
    </row>
    <row r="78" spans="1:17" ht="12.75">
      <c r="A78" s="9">
        <v>70</v>
      </c>
      <c r="B78" s="9" t="s">
        <v>88</v>
      </c>
      <c r="C78" s="10">
        <v>1839.29</v>
      </c>
      <c r="D78" s="11">
        <v>373575.89</v>
      </c>
      <c r="E78" s="12">
        <v>334559.7</v>
      </c>
      <c r="F78" s="11">
        <f t="shared" si="4"/>
        <v>-39016.19</v>
      </c>
      <c r="G78" s="11"/>
      <c r="H78" s="13">
        <v>40894</v>
      </c>
      <c r="I78" s="11">
        <f t="shared" si="5"/>
        <v>8260.588</v>
      </c>
      <c r="J78" s="11">
        <v>74658.36195161546</v>
      </c>
      <c r="K78" s="11">
        <v>40061.57505930716</v>
      </c>
      <c r="L78" s="11">
        <v>174733.618386138</v>
      </c>
      <c r="M78" s="11">
        <v>943.44</v>
      </c>
      <c r="N78" s="11"/>
      <c r="O78" s="11">
        <v>6401.921262517388</v>
      </c>
      <c r="P78" s="12">
        <f t="shared" si="6"/>
        <v>345953.50465957803</v>
      </c>
      <c r="Q78" s="14">
        <f t="shared" si="7"/>
        <v>-11393.804659578018</v>
      </c>
    </row>
    <row r="79" spans="1:17" ht="12.75">
      <c r="A79" s="9">
        <v>71</v>
      </c>
      <c r="B79" s="9" t="s">
        <v>89</v>
      </c>
      <c r="C79" s="10">
        <v>1952.41</v>
      </c>
      <c r="D79" s="11">
        <v>395850.02</v>
      </c>
      <c r="E79" s="12">
        <v>392308.87</v>
      </c>
      <c r="F79" s="11">
        <f t="shared" si="4"/>
        <v>-3541.1500000000233</v>
      </c>
      <c r="G79" s="11"/>
      <c r="H79" s="13">
        <v>36140</v>
      </c>
      <c r="I79" s="11">
        <f t="shared" si="5"/>
        <v>7300.28</v>
      </c>
      <c r="J79" s="11">
        <v>79253.55931122758</v>
      </c>
      <c r="K79" s="11">
        <v>42527.26047740308</v>
      </c>
      <c r="L79" s="11">
        <v>156146.21326956333</v>
      </c>
      <c r="M79" s="11">
        <v>943.44</v>
      </c>
      <c r="N79" s="11"/>
      <c r="O79" s="11">
        <v>6795.816138567854</v>
      </c>
      <c r="P79" s="12">
        <f t="shared" si="6"/>
        <v>329106.5691967619</v>
      </c>
      <c r="Q79" s="14">
        <f t="shared" si="7"/>
        <v>63202.30080323812</v>
      </c>
    </row>
    <row r="80" spans="1:17" ht="12.75">
      <c r="A80" s="9">
        <v>72</v>
      </c>
      <c r="B80" s="9" t="s">
        <v>90</v>
      </c>
      <c r="C80" s="10">
        <v>1244.81</v>
      </c>
      <c r="D80" s="11">
        <v>249455.42</v>
      </c>
      <c r="E80" s="12">
        <v>211513.58</v>
      </c>
      <c r="F80" s="11">
        <f t="shared" si="4"/>
        <v>-37941.840000000026</v>
      </c>
      <c r="G80" s="11"/>
      <c r="H80" s="13">
        <v>40240</v>
      </c>
      <c r="I80" s="11">
        <f t="shared" si="5"/>
        <v>8128.48</v>
      </c>
      <c r="J80" s="11">
        <v>50527.90780191838</v>
      </c>
      <c r="K80" s="11">
        <v>27113.20631851211</v>
      </c>
      <c r="L80" s="11">
        <v>143402.18936819947</v>
      </c>
      <c r="M80" s="11">
        <v>943.44</v>
      </c>
      <c r="N80" s="11"/>
      <c r="O80" s="11">
        <v>4332.745573995547</v>
      </c>
      <c r="P80" s="12">
        <f t="shared" si="6"/>
        <v>274687.9690626255</v>
      </c>
      <c r="Q80" s="14">
        <f t="shared" si="7"/>
        <v>-63174.3890626255</v>
      </c>
    </row>
    <row r="81" spans="1:17" ht="12.75">
      <c r="A81" s="9">
        <v>73</v>
      </c>
      <c r="B81" s="9" t="s">
        <v>91</v>
      </c>
      <c r="C81" s="10">
        <v>5517.1</v>
      </c>
      <c r="D81" s="11">
        <v>1117209.69</v>
      </c>
      <c r="E81" s="12">
        <v>1085721.45</v>
      </c>
      <c r="F81" s="11">
        <f t="shared" si="4"/>
        <v>-31488.23999999999</v>
      </c>
      <c r="G81" s="11"/>
      <c r="H81" s="13">
        <v>151094</v>
      </c>
      <c r="I81" s="11">
        <f t="shared" si="5"/>
        <v>30520.987999999998</v>
      </c>
      <c r="J81" s="11">
        <v>223945.10208378462</v>
      </c>
      <c r="K81" s="11">
        <v>120168.60335259621</v>
      </c>
      <c r="L81" s="11">
        <v>509665.2448846001</v>
      </c>
      <c r="M81" s="11">
        <v>0</v>
      </c>
      <c r="N81" s="11"/>
      <c r="O81" s="11">
        <v>19203.14224630389</v>
      </c>
      <c r="P81" s="12">
        <f t="shared" si="6"/>
        <v>1054597.0805672847</v>
      </c>
      <c r="Q81" s="14">
        <f t="shared" si="7"/>
        <v>31124.369432715233</v>
      </c>
    </row>
    <row r="82" spans="1:17" ht="12.75">
      <c r="A82" s="9">
        <v>74</v>
      </c>
      <c r="B82" s="9" t="s">
        <v>92</v>
      </c>
      <c r="C82" s="10">
        <v>1248.02</v>
      </c>
      <c r="D82" s="11">
        <v>252827.38</v>
      </c>
      <c r="E82" s="12">
        <v>241033.01</v>
      </c>
      <c r="F82" s="11">
        <f t="shared" si="4"/>
        <v>-11794.369999999995</v>
      </c>
      <c r="G82" s="11"/>
      <c r="H82" s="13">
        <v>46650</v>
      </c>
      <c r="I82" s="11">
        <f t="shared" si="5"/>
        <v>9423.3</v>
      </c>
      <c r="J82" s="11">
        <v>50618.272512781696</v>
      </c>
      <c r="K82" s="11">
        <v>27161.926435025754</v>
      </c>
      <c r="L82" s="11">
        <v>183629.0698139834</v>
      </c>
      <c r="M82" s="11">
        <v>943.44</v>
      </c>
      <c r="N82" s="11"/>
      <c r="O82" s="11">
        <v>11432.458027884888</v>
      </c>
      <c r="P82" s="12">
        <f t="shared" si="6"/>
        <v>329858.46678967576</v>
      </c>
      <c r="Q82" s="14">
        <f t="shared" si="7"/>
        <v>-88825.45678967575</v>
      </c>
    </row>
    <row r="83" spans="1:17" ht="12.75">
      <c r="A83" s="9">
        <v>75</v>
      </c>
      <c r="B83" s="9" t="s">
        <v>93</v>
      </c>
      <c r="C83" s="10">
        <v>3595.2</v>
      </c>
      <c r="D83" s="11">
        <v>730055.29</v>
      </c>
      <c r="E83" s="12">
        <v>731267.77</v>
      </c>
      <c r="F83" s="11">
        <f t="shared" si="4"/>
        <v>1212.4799999999814</v>
      </c>
      <c r="G83" s="11"/>
      <c r="H83" s="13">
        <v>59836</v>
      </c>
      <c r="I83" s="11">
        <f t="shared" si="5"/>
        <v>12086.872</v>
      </c>
      <c r="J83" s="11">
        <v>145932.25803894323</v>
      </c>
      <c r="K83" s="11">
        <v>78307.05035813879</v>
      </c>
      <c r="L83" s="11">
        <v>485116.06529036746</v>
      </c>
      <c r="M83" s="11">
        <v>0</v>
      </c>
      <c r="N83" s="11"/>
      <c r="O83" s="11">
        <v>12513.626085610485</v>
      </c>
      <c r="P83" s="12">
        <f t="shared" si="6"/>
        <v>793791.87177306</v>
      </c>
      <c r="Q83" s="14">
        <f t="shared" si="7"/>
        <v>-62524.10177305993</v>
      </c>
    </row>
    <row r="84" spans="1:17" ht="12.75">
      <c r="A84" s="9">
        <v>76</v>
      </c>
      <c r="B84" s="9" t="s">
        <v>94</v>
      </c>
      <c r="C84" s="10">
        <v>1908.49</v>
      </c>
      <c r="D84" s="11">
        <v>386928.6</v>
      </c>
      <c r="E84" s="12">
        <v>378894.85</v>
      </c>
      <c r="F84" s="11">
        <f t="shared" si="4"/>
        <v>-8033.75</v>
      </c>
      <c r="G84" s="11"/>
      <c r="H84" s="13">
        <v>44073</v>
      </c>
      <c r="I84" s="11">
        <f t="shared" si="5"/>
        <v>8902.746</v>
      </c>
      <c r="J84" s="11">
        <v>77467.55569973614</v>
      </c>
      <c r="K84" s="11">
        <v>41568.989457122574</v>
      </c>
      <c r="L84" s="11">
        <v>331015.12946623296</v>
      </c>
      <c r="M84" s="11">
        <v>9805.94</v>
      </c>
      <c r="N84" s="11"/>
      <c r="O84" s="11">
        <v>6642.808191584252</v>
      </c>
      <c r="P84" s="12">
        <f t="shared" si="6"/>
        <v>519476.16881467594</v>
      </c>
      <c r="Q84" s="14">
        <f t="shared" si="7"/>
        <v>-140581.31881467596</v>
      </c>
    </row>
    <row r="85" spans="1:17" ht="12.75">
      <c r="A85" s="9">
        <v>77</v>
      </c>
      <c r="B85" s="9" t="s">
        <v>95</v>
      </c>
      <c r="C85" s="10">
        <v>6251.22</v>
      </c>
      <c r="D85" s="11">
        <v>1255563.92</v>
      </c>
      <c r="E85" s="12">
        <v>1249354.73</v>
      </c>
      <c r="F85" s="11">
        <f t="shared" si="4"/>
        <v>-6209.189999999944</v>
      </c>
      <c r="G85" s="11"/>
      <c r="H85" s="13">
        <v>163634</v>
      </c>
      <c r="I85" s="11">
        <f t="shared" si="5"/>
        <v>33054.068</v>
      </c>
      <c r="J85" s="11">
        <v>253702.0844811293</v>
      </c>
      <c r="K85" s="11">
        <v>136133.64120938908</v>
      </c>
      <c r="L85" s="11">
        <v>372489.94437311</v>
      </c>
      <c r="M85" s="11">
        <v>0</v>
      </c>
      <c r="N85" s="11"/>
      <c r="O85" s="11">
        <v>24278.13143622315</v>
      </c>
      <c r="P85" s="12">
        <f t="shared" si="6"/>
        <v>983291.8694998515</v>
      </c>
      <c r="Q85" s="14">
        <f t="shared" si="7"/>
        <v>266062.8605001485</v>
      </c>
    </row>
    <row r="86" spans="1:17" ht="12.75">
      <c r="A86" s="9">
        <v>78</v>
      </c>
      <c r="B86" s="9" t="s">
        <v>96</v>
      </c>
      <c r="C86" s="10">
        <v>3419.93</v>
      </c>
      <c r="D86" s="11">
        <v>693627.72</v>
      </c>
      <c r="E86" s="12">
        <v>683529.88</v>
      </c>
      <c r="F86" s="11">
        <f t="shared" si="4"/>
        <v>-10097.839999999967</v>
      </c>
      <c r="G86" s="11"/>
      <c r="H86" s="13">
        <v>115030</v>
      </c>
      <c r="I86" s="11">
        <f t="shared" si="5"/>
        <v>23236.059999999998</v>
      </c>
      <c r="J86" s="11">
        <v>138817.8980961068</v>
      </c>
      <c r="K86" s="11">
        <v>74489.49452918046</v>
      </c>
      <c r="L86" s="11">
        <v>291551.8635457873</v>
      </c>
      <c r="M86" s="11">
        <v>218.03</v>
      </c>
      <c r="N86" s="11"/>
      <c r="O86" s="11">
        <v>11903.572891344533</v>
      </c>
      <c r="P86" s="12">
        <f t="shared" si="6"/>
        <v>655246.9190624191</v>
      </c>
      <c r="Q86" s="14">
        <f t="shared" si="7"/>
        <v>28282.96093758091</v>
      </c>
    </row>
    <row r="87" spans="1:17" ht="12.75">
      <c r="A87" s="9">
        <v>79</v>
      </c>
      <c r="B87" s="9" t="s">
        <v>97</v>
      </c>
      <c r="C87" s="10">
        <v>1479.62</v>
      </c>
      <c r="D87" s="11">
        <v>297252.85</v>
      </c>
      <c r="E87" s="12">
        <v>291969.71</v>
      </c>
      <c r="F87" s="11">
        <f t="shared" si="4"/>
        <v>-5283.139999999956</v>
      </c>
      <c r="G87" s="11"/>
      <c r="H87" s="13">
        <v>41178</v>
      </c>
      <c r="I87" s="11">
        <f t="shared" si="5"/>
        <v>8317.956</v>
      </c>
      <c r="J87" s="11">
        <v>60056.73120579397</v>
      </c>
      <c r="K87" s="11">
        <v>32226.499037305668</v>
      </c>
      <c r="L87" s="11">
        <v>69583.6227491731</v>
      </c>
      <c r="M87" s="11">
        <v>20969.29</v>
      </c>
      <c r="N87" s="11"/>
      <c r="O87" s="11">
        <v>5149.908745796067</v>
      </c>
      <c r="P87" s="12">
        <f t="shared" si="6"/>
        <v>237482.00773806885</v>
      </c>
      <c r="Q87" s="14">
        <f t="shared" si="7"/>
        <v>54487.702261931176</v>
      </c>
    </row>
    <row r="88" spans="1:17" ht="12.75">
      <c r="A88" s="9">
        <v>80</v>
      </c>
      <c r="B88" s="9" t="s">
        <v>98</v>
      </c>
      <c r="C88" s="10">
        <v>2511.76</v>
      </c>
      <c r="D88" s="11">
        <v>509632.25</v>
      </c>
      <c r="E88" s="12">
        <v>514940.65</v>
      </c>
      <c r="F88" s="11">
        <f t="shared" si="4"/>
        <v>5308.400000000023</v>
      </c>
      <c r="G88" s="11"/>
      <c r="H88" s="13">
        <v>60628</v>
      </c>
      <c r="I88" s="11">
        <f t="shared" si="5"/>
        <v>12246.856</v>
      </c>
      <c r="J88" s="11">
        <v>102030.11614032288</v>
      </c>
      <c r="K88" s="11">
        <v>54750.498151808526</v>
      </c>
      <c r="L88" s="11">
        <v>133333.57399337445</v>
      </c>
      <c r="M88" s="11">
        <v>850</v>
      </c>
      <c r="N88" s="11"/>
      <c r="O88" s="11">
        <v>8748.983142243018</v>
      </c>
      <c r="P88" s="12">
        <f t="shared" si="6"/>
        <v>372588.0274277489</v>
      </c>
      <c r="Q88" s="14">
        <f t="shared" si="7"/>
        <v>142352.62257225113</v>
      </c>
    </row>
    <row r="89" spans="1:17" ht="12.75">
      <c r="A89" s="9">
        <v>81</v>
      </c>
      <c r="B89" s="9" t="s">
        <v>99</v>
      </c>
      <c r="C89" s="10">
        <v>977.71</v>
      </c>
      <c r="D89" s="11">
        <v>198220.92</v>
      </c>
      <c r="E89" s="12">
        <v>181575.71</v>
      </c>
      <c r="F89" s="11">
        <f t="shared" si="4"/>
        <v>-16645.21000000002</v>
      </c>
      <c r="G89" s="11"/>
      <c r="H89" s="13">
        <v>18766</v>
      </c>
      <c r="I89" s="11">
        <f t="shared" si="5"/>
        <v>3790.7319999999995</v>
      </c>
      <c r="J89" s="11">
        <v>39686.08923210258</v>
      </c>
      <c r="K89" s="11">
        <v>21295.50128105693</v>
      </c>
      <c r="L89" s="11">
        <v>50808.27914138715</v>
      </c>
      <c r="M89" s="11">
        <v>1005.74</v>
      </c>
      <c r="N89" s="11"/>
      <c r="O89" s="11">
        <v>3403.0644637745413</v>
      </c>
      <c r="P89" s="12">
        <f t="shared" si="6"/>
        <v>138755.40611832117</v>
      </c>
      <c r="Q89" s="14">
        <f t="shared" si="7"/>
        <v>42820.30388167882</v>
      </c>
    </row>
    <row r="90" spans="1:17" ht="12.75">
      <c r="A90" s="9">
        <v>82</v>
      </c>
      <c r="B90" s="9" t="s">
        <v>100</v>
      </c>
      <c r="C90" s="10">
        <v>1852.13</v>
      </c>
      <c r="D90" s="11">
        <v>375500.88</v>
      </c>
      <c r="E90" s="12">
        <v>375059.26</v>
      </c>
      <c r="F90" s="11">
        <f t="shared" si="4"/>
        <v>-441.61999999999534</v>
      </c>
      <c r="G90" s="11"/>
      <c r="H90" s="13">
        <v>62603</v>
      </c>
      <c r="I90" s="11">
        <f t="shared" si="5"/>
        <v>12645.805999999999</v>
      </c>
      <c r="J90" s="11">
        <v>75179.54858746883</v>
      </c>
      <c r="K90" s="11">
        <v>40341.24309630052</v>
      </c>
      <c r="L90" s="11">
        <v>245923.13213851873</v>
      </c>
      <c r="M90" s="11">
        <v>55936.88</v>
      </c>
      <c r="N90" s="11"/>
      <c r="O90" s="11">
        <v>8031.612784251711</v>
      </c>
      <c r="P90" s="12">
        <f t="shared" si="6"/>
        <v>500661.2226065398</v>
      </c>
      <c r="Q90" s="14">
        <f t="shared" si="7"/>
        <v>-125601.96260653978</v>
      </c>
    </row>
    <row r="91" spans="1:17" ht="12.75">
      <c r="A91" s="9">
        <v>83</v>
      </c>
      <c r="B91" s="9" t="s">
        <v>101</v>
      </c>
      <c r="C91" s="10">
        <v>2571.86</v>
      </c>
      <c r="D91" s="11">
        <v>515763.52</v>
      </c>
      <c r="E91" s="12">
        <v>555470.63</v>
      </c>
      <c r="F91" s="11">
        <f t="shared" si="4"/>
        <v>39707.109999999986</v>
      </c>
      <c r="G91" s="11"/>
      <c r="H91" s="13">
        <v>57641</v>
      </c>
      <c r="I91" s="11">
        <f t="shared" si="5"/>
        <v>11643.482</v>
      </c>
      <c r="J91" s="11">
        <v>104394.00788830567</v>
      </c>
      <c r="K91" s="11">
        <v>56017.68205776671</v>
      </c>
      <c r="L91" s="11">
        <v>126162.84348375996</v>
      </c>
      <c r="M91" s="11">
        <v>974.59</v>
      </c>
      <c r="N91" s="11"/>
      <c r="O91" s="11">
        <v>8951.739648569812</v>
      </c>
      <c r="P91" s="12">
        <f t="shared" si="6"/>
        <v>365785.3450784022</v>
      </c>
      <c r="Q91" s="14">
        <f t="shared" si="7"/>
        <v>189685.2849215978</v>
      </c>
    </row>
    <row r="92" spans="1:17" ht="12.75">
      <c r="A92" s="9">
        <v>84</v>
      </c>
      <c r="B92" s="9" t="s">
        <v>102</v>
      </c>
      <c r="C92" s="10">
        <v>2570.58</v>
      </c>
      <c r="D92" s="11">
        <v>513739.15</v>
      </c>
      <c r="E92" s="12">
        <v>518932.44</v>
      </c>
      <c r="F92" s="11">
        <f t="shared" si="4"/>
        <v>5193.289999999979</v>
      </c>
      <c r="G92" s="11"/>
      <c r="H92" s="13">
        <v>57610</v>
      </c>
      <c r="I92" s="11">
        <f t="shared" si="5"/>
        <v>11637.22</v>
      </c>
      <c r="J92" s="11">
        <v>104342.0515881583</v>
      </c>
      <c r="K92" s="11">
        <v>55989.80237806643</v>
      </c>
      <c r="L92" s="11">
        <v>142846.576353064</v>
      </c>
      <c r="M92" s="11">
        <v>5979.03</v>
      </c>
      <c r="N92" s="11"/>
      <c r="O92" s="11">
        <v>8947.28441898882</v>
      </c>
      <c r="P92" s="12">
        <f t="shared" si="6"/>
        <v>387351.96473827754</v>
      </c>
      <c r="Q92" s="14">
        <f t="shared" si="7"/>
        <v>131580.47526172246</v>
      </c>
    </row>
    <row r="93" spans="1:17" ht="12.75">
      <c r="A93" s="9">
        <v>85</v>
      </c>
      <c r="B93" s="9" t="s">
        <v>103</v>
      </c>
      <c r="C93" s="10">
        <v>734.33</v>
      </c>
      <c r="D93" s="11">
        <v>148882.98</v>
      </c>
      <c r="E93" s="12">
        <v>143682.72</v>
      </c>
      <c r="F93" s="11">
        <f t="shared" si="4"/>
        <v>-5200.260000000009</v>
      </c>
      <c r="G93" s="11"/>
      <c r="H93" s="13">
        <v>39606</v>
      </c>
      <c r="I93" s="11">
        <f t="shared" si="5"/>
        <v>8000.411999999999</v>
      </c>
      <c r="J93" s="11">
        <v>29808.10741815276</v>
      </c>
      <c r="K93" s="11">
        <v>15994.950813840645</v>
      </c>
      <c r="L93" s="11">
        <v>105466.63991703921</v>
      </c>
      <c r="M93" s="11">
        <v>179316.37</v>
      </c>
      <c r="N93" s="11"/>
      <c r="O93" s="11">
        <v>2556.0090954867615</v>
      </c>
      <c r="P93" s="12">
        <f t="shared" si="6"/>
        <v>380748.4892445194</v>
      </c>
      <c r="Q93" s="14">
        <f t="shared" si="7"/>
        <v>-237065.76924451938</v>
      </c>
    </row>
    <row r="94" spans="1:17" ht="12.75">
      <c r="A94" s="9">
        <v>86</v>
      </c>
      <c r="B94" s="9" t="s">
        <v>104</v>
      </c>
      <c r="C94" s="10">
        <v>668.6</v>
      </c>
      <c r="D94" s="11">
        <v>135559.92</v>
      </c>
      <c r="E94" s="12">
        <v>116737.44</v>
      </c>
      <c r="F94" s="11">
        <f t="shared" si="4"/>
        <v>-18822.48000000001</v>
      </c>
      <c r="G94" s="11"/>
      <c r="H94" s="13">
        <v>36210</v>
      </c>
      <c r="I94" s="11">
        <f t="shared" si="5"/>
        <v>7314.419999999999</v>
      </c>
      <c r="J94" s="11">
        <v>27139.048655106104</v>
      </c>
      <c r="K94" s="11">
        <v>14562.776443438917</v>
      </c>
      <c r="L94" s="11">
        <v>77870.13580766844</v>
      </c>
      <c r="M94" s="11">
        <v>179316.37</v>
      </c>
      <c r="N94" s="11"/>
      <c r="O94" s="11">
        <v>2327.1613264461425</v>
      </c>
      <c r="P94" s="12">
        <f t="shared" si="6"/>
        <v>344739.9122326596</v>
      </c>
      <c r="Q94" s="14">
        <f t="shared" si="7"/>
        <v>-228002.47223265958</v>
      </c>
    </row>
    <row r="95" spans="1:17" ht="12.75">
      <c r="A95" s="9">
        <v>87</v>
      </c>
      <c r="B95" s="9" t="s">
        <v>105</v>
      </c>
      <c r="C95" s="10">
        <v>431.9</v>
      </c>
      <c r="D95" s="11">
        <v>89677.71</v>
      </c>
      <c r="E95" s="12">
        <v>72525.89</v>
      </c>
      <c r="F95" s="11">
        <f t="shared" si="4"/>
        <v>-17151.820000000007</v>
      </c>
      <c r="G95" s="11"/>
      <c r="H95" s="13">
        <v>23946</v>
      </c>
      <c r="I95" s="11">
        <f t="shared" si="5"/>
        <v>4837.092</v>
      </c>
      <c r="J95" s="11">
        <v>17531.192213790495</v>
      </c>
      <c r="K95" s="11">
        <v>9407.213798865192</v>
      </c>
      <c r="L95" s="11">
        <v>28997.651445785887</v>
      </c>
      <c r="M95" s="11">
        <v>912.29</v>
      </c>
      <c r="N95" s="11"/>
      <c r="O95" s="11">
        <v>1503.2919187736898</v>
      </c>
      <c r="P95" s="12">
        <f t="shared" si="6"/>
        <v>87134.73137721526</v>
      </c>
      <c r="Q95" s="14">
        <f t="shared" si="7"/>
        <v>-14608.841377215256</v>
      </c>
    </row>
    <row r="96" spans="1:17" ht="12.75">
      <c r="A96" s="9">
        <v>88</v>
      </c>
      <c r="B96" s="9" t="s">
        <v>106</v>
      </c>
      <c r="C96" s="10">
        <v>901.5</v>
      </c>
      <c r="D96" s="11">
        <v>182770.26</v>
      </c>
      <c r="E96" s="12">
        <v>175635.65</v>
      </c>
      <c r="F96" s="11">
        <f t="shared" si="4"/>
        <v>-7134.610000000015</v>
      </c>
      <c r="G96" s="11"/>
      <c r="H96" s="13">
        <v>38472</v>
      </c>
      <c r="I96" s="11">
        <f t="shared" si="5"/>
        <v>7771.343999999999</v>
      </c>
      <c r="J96" s="11">
        <v>36592.65983035919</v>
      </c>
      <c r="K96" s="11">
        <v>19635.571288902458</v>
      </c>
      <c r="L96" s="11">
        <v>178802.6365940328</v>
      </c>
      <c r="M96" s="11">
        <v>2706.41</v>
      </c>
      <c r="N96" s="11"/>
      <c r="O96" s="11">
        <v>3137.804271300026</v>
      </c>
      <c r="P96" s="12">
        <f t="shared" si="6"/>
        <v>287118.42598459445</v>
      </c>
      <c r="Q96" s="14">
        <f t="shared" si="7"/>
        <v>-111482.77598459445</v>
      </c>
    </row>
    <row r="97" spans="1:17" ht="12.75">
      <c r="A97" s="9"/>
      <c r="B97" s="9" t="s">
        <v>107</v>
      </c>
      <c r="C97" s="10"/>
      <c r="D97" s="11"/>
      <c r="E97" s="12">
        <v>13008.71</v>
      </c>
      <c r="F97" s="11">
        <f t="shared" si="4"/>
        <v>13008.71</v>
      </c>
      <c r="G97" s="11"/>
      <c r="H97" s="13"/>
      <c r="I97" s="11"/>
      <c r="J97" s="11"/>
      <c r="K97" s="11"/>
      <c r="L97" s="11"/>
      <c r="M97" s="11"/>
      <c r="N97" s="11"/>
      <c r="O97" s="11"/>
      <c r="P97" s="12">
        <f t="shared" si="6"/>
        <v>0</v>
      </c>
      <c r="Q97" s="14">
        <f t="shared" si="7"/>
        <v>13008.71</v>
      </c>
    </row>
    <row r="98" spans="1:17" ht="12.75">
      <c r="A98" s="9"/>
      <c r="B98" s="9" t="s">
        <v>108</v>
      </c>
      <c r="C98" s="10"/>
      <c r="D98" s="11"/>
      <c r="E98" s="12">
        <v>2300.47</v>
      </c>
      <c r="F98" s="11">
        <f t="shared" si="4"/>
        <v>2300.47</v>
      </c>
      <c r="G98" s="11"/>
      <c r="H98" s="13"/>
      <c r="I98" s="11"/>
      <c r="J98" s="11"/>
      <c r="K98" s="11"/>
      <c r="L98" s="11"/>
      <c r="M98" s="11"/>
      <c r="N98" s="11"/>
      <c r="O98" s="11"/>
      <c r="P98" s="12">
        <f t="shared" si="6"/>
        <v>0</v>
      </c>
      <c r="Q98" s="14">
        <f t="shared" si="7"/>
        <v>2300.47</v>
      </c>
    </row>
    <row r="99" spans="1:17" ht="12.75">
      <c r="A99" s="9"/>
      <c r="B99" s="9"/>
      <c r="C99" s="10"/>
      <c r="D99" s="11"/>
      <c r="E99" s="12">
        <v>8938.6</v>
      </c>
      <c r="F99" s="11">
        <f t="shared" si="4"/>
        <v>8938.6</v>
      </c>
      <c r="G99" s="11"/>
      <c r="H99" s="13"/>
      <c r="I99" s="11"/>
      <c r="J99" s="11"/>
      <c r="K99" s="11"/>
      <c r="L99" s="11"/>
      <c r="M99" s="11"/>
      <c r="N99" s="11"/>
      <c r="O99" s="11"/>
      <c r="P99" s="12">
        <f t="shared" si="6"/>
        <v>0</v>
      </c>
      <c r="Q99" s="14">
        <f t="shared" si="7"/>
        <v>8938.6</v>
      </c>
    </row>
    <row r="100" spans="1:17" ht="12.75">
      <c r="A100" s="9"/>
      <c r="B100" s="9" t="s">
        <v>109</v>
      </c>
      <c r="C100" s="10"/>
      <c r="D100" s="11"/>
      <c r="E100" s="12">
        <v>48217.56</v>
      </c>
      <c r="F100" s="11">
        <f t="shared" si="4"/>
        <v>48217.56</v>
      </c>
      <c r="G100" s="11"/>
      <c r="H100" s="13"/>
      <c r="I100" s="11"/>
      <c r="J100" s="11"/>
      <c r="K100" s="11"/>
      <c r="L100" s="11"/>
      <c r="M100" s="11"/>
      <c r="N100" s="11"/>
      <c r="O100" s="11"/>
      <c r="P100" s="12">
        <f t="shared" si="6"/>
        <v>0</v>
      </c>
      <c r="Q100" s="14">
        <f t="shared" si="7"/>
        <v>48217.56</v>
      </c>
    </row>
    <row r="101" spans="1:17" ht="12.75">
      <c r="A101" s="15"/>
      <c r="B101" s="16" t="s">
        <v>110</v>
      </c>
      <c r="C101" s="17">
        <f aca="true" t="shared" si="8" ref="C101:H101">SUM(C9:C100)</f>
        <v>236590.75</v>
      </c>
      <c r="D101" s="18">
        <f t="shared" si="8"/>
        <v>47995516.62000001</v>
      </c>
      <c r="E101" s="19">
        <f t="shared" si="8"/>
        <v>47263405.82000001</v>
      </c>
      <c r="F101" s="18">
        <f t="shared" si="8"/>
        <v>-732110.8000000003</v>
      </c>
      <c r="G101" s="18">
        <f t="shared" si="8"/>
        <v>0</v>
      </c>
      <c r="H101" s="20">
        <f t="shared" si="8"/>
        <v>6928300</v>
      </c>
      <c r="I101" s="21">
        <f>H101*20.2%</f>
        <v>1399516.5999999999</v>
      </c>
      <c r="J101" s="18">
        <f>SUM(J9:J100)</f>
        <v>9604037.920000002</v>
      </c>
      <c r="K101" s="18">
        <f>SUM(K9:K100)</f>
        <v>5153525.41</v>
      </c>
      <c r="L101" s="18">
        <f>SUM(L9:L100)</f>
        <v>20376892.389999993</v>
      </c>
      <c r="M101" s="18">
        <f>SUM(M9:M100)</f>
        <v>6648065.360000002</v>
      </c>
      <c r="N101" s="18"/>
      <c r="O101" s="18">
        <f>SUM(O9:O100)</f>
        <v>1302473.260410142</v>
      </c>
      <c r="P101" s="22">
        <f t="shared" si="6"/>
        <v>51412810.94041014</v>
      </c>
      <c r="Q101" s="18">
        <f>SUM(Q9:Q100)</f>
        <v>-4149405.120410143</v>
      </c>
    </row>
    <row r="102" spans="1:17" ht="12.75">
      <c r="A102" s="1"/>
      <c r="B102" s="1" t="s">
        <v>111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4">
        <f>P101/C101/12</f>
        <v>18.10891132345979</v>
      </c>
      <c r="Q102" s="1"/>
    </row>
    <row r="103" spans="1:17" ht="12.75">
      <c r="A103" s="1"/>
      <c r="B103" s="1" t="s">
        <v>112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5">
        <f>L101+M101</f>
        <v>27024957.749999996</v>
      </c>
      <c r="N103" s="23"/>
      <c r="O103" s="23"/>
      <c r="P103" s="23"/>
      <c r="Q10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2015-03-30T10:47:00Z</dcterms:modified>
  <cp:category/>
  <cp:version/>
  <cp:contentType/>
  <cp:contentStatus/>
</cp:coreProperties>
</file>