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'Лист3'!$A$1:$G$94</definedName>
  </definedNames>
  <calcPr fullCalcOnLoad="1"/>
</workbook>
</file>

<file path=xl/sharedStrings.xml><?xml version="1.0" encoding="utf-8"?>
<sst xmlns="http://schemas.openxmlformats.org/spreadsheetml/2006/main" count="95" uniqueCount="95">
  <si>
    <t>Адрес</t>
  </si>
  <si>
    <t>3 мик/он, дом 1</t>
  </si>
  <si>
    <t>3 мик/он, дом 2</t>
  </si>
  <si>
    <t>3 м/н, дом 6</t>
  </si>
  <si>
    <t>5 м/н, дом 13</t>
  </si>
  <si>
    <t>6 мик/он д.19</t>
  </si>
  <si>
    <t>6 мик/он д.20</t>
  </si>
  <si>
    <t>6 мик/он д.22</t>
  </si>
  <si>
    <t>6 мик/он д.23</t>
  </si>
  <si>
    <t>6 мик/он д.34</t>
  </si>
  <si>
    <t>6 мик/он, дом 37</t>
  </si>
  <si>
    <t>6 мик/он, дом 38</t>
  </si>
  <si>
    <t>6 мик/он, дом 39</t>
  </si>
  <si>
    <t>6 мик/он, д.40</t>
  </si>
  <si>
    <t>6 мик/он, д.48</t>
  </si>
  <si>
    <t>Бульварная,5</t>
  </si>
  <si>
    <t>Вокзальная, 24</t>
  </si>
  <si>
    <t>Горняков, 4</t>
  </si>
  <si>
    <t>Горняков,8</t>
  </si>
  <si>
    <t>Горняков,9</t>
  </si>
  <si>
    <t>Горняков, 10</t>
  </si>
  <si>
    <t>Горняков,11</t>
  </si>
  <si>
    <t>Горняков,13</t>
  </si>
  <si>
    <t>ул.Комс,д.3</t>
  </si>
  <si>
    <t>ул.Комс,д.5</t>
  </si>
  <si>
    <t>Металлургов,3</t>
  </si>
  <si>
    <t>Металлургов,5</t>
  </si>
  <si>
    <t>Металлургов, 11</t>
  </si>
  <si>
    <t>Металлургов,13</t>
  </si>
  <si>
    <t xml:space="preserve">Металлургов,15 </t>
  </si>
  <si>
    <t>Металлургов, 17</t>
  </si>
  <si>
    <t>Металлургов, 19</t>
  </si>
  <si>
    <t>Металлургов, 21</t>
  </si>
  <si>
    <t>Металлургов,27</t>
  </si>
  <si>
    <t>Советская, 40</t>
  </si>
  <si>
    <t>Советская, 52</t>
  </si>
  <si>
    <t>Школьная, 8</t>
  </si>
  <si>
    <t>Школьная, 25</t>
  </si>
  <si>
    <t>Школьная, 35</t>
  </si>
  <si>
    <t>2 Театр.пер.,3</t>
  </si>
  <si>
    <t>2 Театр.пер.,5</t>
  </si>
  <si>
    <t>2 Театр.пер.,7</t>
  </si>
  <si>
    <t>6 мик/он д.30</t>
  </si>
  <si>
    <t>6 мик/он д.31</t>
  </si>
  <si>
    <t>6 мик/он, дом 35</t>
  </si>
  <si>
    <t>6 мик/он, дом 36</t>
  </si>
  <si>
    <t>Школьная, 12</t>
  </si>
  <si>
    <t>Школьная, 13</t>
  </si>
  <si>
    <t>Школьная, 15</t>
  </si>
  <si>
    <t>Школьная, 17</t>
  </si>
  <si>
    <t>Школьная, 21</t>
  </si>
  <si>
    <t>Школьная,45</t>
  </si>
  <si>
    <t>1 Театр.пер.,2</t>
  </si>
  <si>
    <t>1 Театр.пер.,6</t>
  </si>
  <si>
    <t>6 мик/он,33</t>
  </si>
  <si>
    <t>д.Обрино, д.1</t>
  </si>
  <si>
    <t>д.Обрино, д.2</t>
  </si>
  <si>
    <t>д.Обрино, д.8</t>
  </si>
  <si>
    <t>Вокзальная, 23</t>
  </si>
  <si>
    <t>Вокзальная, 28</t>
  </si>
  <si>
    <t>Советская, 2</t>
  </si>
  <si>
    <t>Советская,22</t>
  </si>
  <si>
    <t>Советская, 26</t>
  </si>
  <si>
    <t>Советская, 28</t>
  </si>
  <si>
    <t>Советская, 30</t>
  </si>
  <si>
    <t>Советская, 32</t>
  </si>
  <si>
    <t>Советская, 34</t>
  </si>
  <si>
    <t>Советская, 36</t>
  </si>
  <si>
    <t>Советская, 38</t>
  </si>
  <si>
    <t>Советская, 42</t>
  </si>
  <si>
    <t>Советская, 44</t>
  </si>
  <si>
    <t>Советская, 46</t>
  </si>
  <si>
    <t>Советская,50</t>
  </si>
  <si>
    <t>Спортивная, 2</t>
  </si>
  <si>
    <t>Спортивная, 4</t>
  </si>
  <si>
    <t>Школьная,14</t>
  </si>
  <si>
    <t>Школьная,55</t>
  </si>
  <si>
    <t>Школьная,57</t>
  </si>
  <si>
    <t>Школьная,61</t>
  </si>
  <si>
    <t>Школьная,63</t>
  </si>
  <si>
    <t>Школьная,65</t>
  </si>
  <si>
    <t>ВСЕГО</t>
  </si>
  <si>
    <t>Общая площадь МКД</t>
  </si>
  <si>
    <t>Жилая площадь МКД</t>
  </si>
  <si>
    <t>Площадь чердаков, подвалов, лестничных клеток, нежилых помещений</t>
  </si>
  <si>
    <t>6 мик/он д.9</t>
  </si>
  <si>
    <t>6 мик/он д.10</t>
  </si>
  <si>
    <t>Комсомольская,7</t>
  </si>
  <si>
    <t>Советская,16</t>
  </si>
  <si>
    <t>Советская, 20</t>
  </si>
  <si>
    <t xml:space="preserve">              Список домов, находящихся в управлении  </t>
  </si>
  <si>
    <t xml:space="preserve">              ООО "Управляющая Компания ЖКХ"</t>
  </si>
  <si>
    <t>1 Театр.пер.д.4</t>
  </si>
  <si>
    <t>Труда,5</t>
  </si>
  <si>
    <t>Советская,56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</si>
</sst>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  <numFmt numFmtId="182" formatCode="[$-F400]h:mm:ss\ AM/PM"/>
    <numFmt numFmtId="183" formatCode="mmm/yyyy"/>
  </numFmts>
  <fonts count="4">
    <font>
      <sz val="10"/>
      <name val="Arial"/>
      <family val="0"/>
    </font>
    <font>
      <b/>
      <i/>
      <sz val="14"/>
      <name val="Georgia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17" fontId="2" fillId="2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2" fontId="3" fillId="0" borderId="5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6"/>
  <sheetViews>
    <sheetView tabSelected="1" view="pageBreakPreview" zoomScale="85" zoomScaleSheetLayoutView="85" workbookViewId="0" topLeftCell="A1">
      <selection activeCell="H84" sqref="H84"/>
    </sheetView>
  </sheetViews>
  <sheetFormatPr defaultColWidth="9.140625" defaultRowHeight="12.75"/>
  <cols>
    <col min="1" max="1" width="7.28125" style="0" customWidth="1"/>
    <col min="2" max="2" width="6.00390625" style="0" customWidth="1"/>
    <col min="3" max="3" width="24.57421875" style="0" customWidth="1"/>
    <col min="4" max="4" width="16.421875" style="0" customWidth="1"/>
    <col min="5" max="5" width="17.28125" style="2" customWidth="1"/>
    <col min="6" max="6" width="19.421875" style="2" customWidth="1"/>
  </cols>
  <sheetData>
    <row r="1" spans="2:4" ht="18">
      <c r="B1" s="1" t="s">
        <v>90</v>
      </c>
      <c r="D1" s="1"/>
    </row>
    <row r="2" ht="18">
      <c r="B2" s="1" t="s">
        <v>91</v>
      </c>
    </row>
    <row r="3" spans="2:4" ht="18">
      <c r="B3" s="1"/>
      <c r="D3" s="16"/>
    </row>
    <row r="4" ht="13.5" thickBot="1"/>
    <row r="5" spans="2:6" ht="57" customHeight="1" thickBot="1">
      <c r="B5" s="3"/>
      <c r="C5" s="3" t="s">
        <v>0</v>
      </c>
      <c r="D5" s="3" t="s">
        <v>82</v>
      </c>
      <c r="E5" s="3" t="s">
        <v>83</v>
      </c>
      <c r="F5" s="3" t="s">
        <v>84</v>
      </c>
    </row>
    <row r="6" spans="2:6" ht="15">
      <c r="B6" s="4">
        <v>1</v>
      </c>
      <c r="C6" s="5" t="s">
        <v>1</v>
      </c>
      <c r="D6" s="14">
        <f>E6+F6</f>
        <v>15791.3</v>
      </c>
      <c r="E6" s="17">
        <v>9431.5</v>
      </c>
      <c r="F6" s="17">
        <v>6359.8</v>
      </c>
    </row>
    <row r="7" spans="2:6" ht="15">
      <c r="B7" s="6">
        <v>2</v>
      </c>
      <c r="C7" s="7" t="s">
        <v>2</v>
      </c>
      <c r="D7" s="14">
        <f aca="true" t="shared" si="0" ref="D7:D65">E7+F7</f>
        <v>10903.08</v>
      </c>
      <c r="E7" s="18">
        <v>6510.7</v>
      </c>
      <c r="F7" s="18">
        <f>4392.38</f>
        <v>4392.38</v>
      </c>
    </row>
    <row r="8" spans="2:6" ht="15">
      <c r="B8" s="6">
        <v>3</v>
      </c>
      <c r="C8" s="7" t="s">
        <v>3</v>
      </c>
      <c r="D8" s="14">
        <f t="shared" si="0"/>
        <v>8830.1</v>
      </c>
      <c r="E8" s="18">
        <v>6135.5</v>
      </c>
      <c r="F8" s="18">
        <v>2694.6</v>
      </c>
    </row>
    <row r="9" spans="2:6" ht="15">
      <c r="B9" s="6">
        <v>4</v>
      </c>
      <c r="C9" s="7" t="s">
        <v>4</v>
      </c>
      <c r="D9" s="14">
        <f t="shared" si="0"/>
        <v>6279.35</v>
      </c>
      <c r="E9" s="18">
        <v>3569.15</v>
      </c>
      <c r="F9" s="18">
        <f>1876.6+354.9+146.8+136.7+136+59.2</f>
        <v>2710.2</v>
      </c>
    </row>
    <row r="10" spans="2:6" ht="15">
      <c r="B10" s="6">
        <v>5</v>
      </c>
      <c r="C10" s="7" t="s">
        <v>85</v>
      </c>
      <c r="D10" s="14">
        <f t="shared" si="0"/>
        <v>4716.85</v>
      </c>
      <c r="E10" s="18">
        <v>3509.05</v>
      </c>
      <c r="F10" s="18">
        <v>1207.8</v>
      </c>
    </row>
    <row r="11" spans="2:6" ht="15">
      <c r="B11" s="6">
        <v>6</v>
      </c>
      <c r="C11" s="7" t="s">
        <v>86</v>
      </c>
      <c r="D11" s="14">
        <f t="shared" si="0"/>
        <v>4592.83</v>
      </c>
      <c r="E11" s="18">
        <v>3325.8</v>
      </c>
      <c r="F11" s="18">
        <v>1267.03</v>
      </c>
    </row>
    <row r="12" spans="2:6" ht="15">
      <c r="B12" s="6">
        <v>7</v>
      </c>
      <c r="C12" s="7" t="s">
        <v>5</v>
      </c>
      <c r="D12" s="14">
        <f t="shared" si="0"/>
        <v>6511.66</v>
      </c>
      <c r="E12" s="18">
        <v>4481.56</v>
      </c>
      <c r="F12" s="18">
        <f>1716.6+94.8+74+59.8+84.9</f>
        <v>2030.1</v>
      </c>
    </row>
    <row r="13" spans="2:6" ht="15">
      <c r="B13" s="6">
        <v>8</v>
      </c>
      <c r="C13" s="7" t="s">
        <v>6</v>
      </c>
      <c r="D13" s="14">
        <f t="shared" si="0"/>
        <v>4482.91</v>
      </c>
      <c r="E13" s="18">
        <v>3245.08</v>
      </c>
      <c r="F13" s="18">
        <v>1237.83</v>
      </c>
    </row>
    <row r="14" spans="2:6" ht="15">
      <c r="B14" s="6">
        <v>9</v>
      </c>
      <c r="C14" s="7" t="s">
        <v>7</v>
      </c>
      <c r="D14" s="14">
        <f t="shared" si="0"/>
        <v>4642.39</v>
      </c>
      <c r="E14" s="18">
        <v>3380.46</v>
      </c>
      <c r="F14" s="18">
        <v>1261.93</v>
      </c>
    </row>
    <row r="15" spans="2:6" ht="15">
      <c r="B15" s="6">
        <v>10</v>
      </c>
      <c r="C15" s="7" t="s">
        <v>8</v>
      </c>
      <c r="D15" s="14">
        <f t="shared" si="0"/>
        <v>7993.1</v>
      </c>
      <c r="E15" s="18">
        <v>5828.5</v>
      </c>
      <c r="F15" s="18">
        <v>2164.6</v>
      </c>
    </row>
    <row r="16" spans="2:6" ht="15">
      <c r="B16" s="6">
        <v>11</v>
      </c>
      <c r="C16" s="7" t="s">
        <v>42</v>
      </c>
      <c r="D16" s="14">
        <f t="shared" si="0"/>
        <v>5493.34</v>
      </c>
      <c r="E16" s="18">
        <v>4879.34</v>
      </c>
      <c r="F16" s="18">
        <v>614</v>
      </c>
    </row>
    <row r="17" spans="2:6" ht="15">
      <c r="B17" s="6">
        <v>12</v>
      </c>
      <c r="C17" s="7" t="s">
        <v>43</v>
      </c>
      <c r="D17" s="14">
        <f t="shared" si="0"/>
        <v>5552.620000000001</v>
      </c>
      <c r="E17" s="18">
        <v>2708.32</v>
      </c>
      <c r="F17" s="18">
        <f>1449.3+1395</f>
        <v>2844.3</v>
      </c>
    </row>
    <row r="18" spans="2:6" ht="15">
      <c r="B18" s="6">
        <v>13</v>
      </c>
      <c r="C18" s="10" t="s">
        <v>54</v>
      </c>
      <c r="D18" s="14">
        <f t="shared" si="0"/>
        <v>5373.75</v>
      </c>
      <c r="E18" s="18">
        <v>3810.25</v>
      </c>
      <c r="F18" s="18">
        <f>1500.6+62.9</f>
        <v>1563.5</v>
      </c>
    </row>
    <row r="19" spans="2:6" ht="15">
      <c r="B19" s="6">
        <v>14</v>
      </c>
      <c r="C19" s="7" t="s">
        <v>9</v>
      </c>
      <c r="D19" s="14">
        <f t="shared" si="0"/>
        <v>5658.34</v>
      </c>
      <c r="E19" s="18">
        <v>3889.34</v>
      </c>
      <c r="F19" s="18">
        <v>1769</v>
      </c>
    </row>
    <row r="20" spans="2:6" ht="15">
      <c r="B20" s="6">
        <v>15</v>
      </c>
      <c r="C20" s="8" t="s">
        <v>44</v>
      </c>
      <c r="D20" s="14">
        <f t="shared" si="0"/>
        <v>6741.83</v>
      </c>
      <c r="E20" s="18">
        <v>4551.83</v>
      </c>
      <c r="F20" s="18">
        <f>1769+153+202.8+27.1+19.8+18.3</f>
        <v>2190.0000000000005</v>
      </c>
    </row>
    <row r="21" spans="2:6" ht="15">
      <c r="B21" s="6">
        <v>16</v>
      </c>
      <c r="C21" s="8" t="s">
        <v>45</v>
      </c>
      <c r="D21" s="14">
        <f t="shared" si="0"/>
        <v>4377.26</v>
      </c>
      <c r="E21" s="18">
        <v>3173.56</v>
      </c>
      <c r="F21" s="18">
        <v>1203.7</v>
      </c>
    </row>
    <row r="22" spans="2:6" ht="15">
      <c r="B22" s="6">
        <v>17</v>
      </c>
      <c r="C22" s="8" t="s">
        <v>10</v>
      </c>
      <c r="D22" s="14">
        <f t="shared" si="0"/>
        <v>8344.18</v>
      </c>
      <c r="E22" s="18">
        <v>5978.18</v>
      </c>
      <c r="F22" s="18">
        <v>2366</v>
      </c>
    </row>
    <row r="23" spans="2:6" ht="15">
      <c r="B23" s="6">
        <v>18</v>
      </c>
      <c r="C23" s="8" t="s">
        <v>11</v>
      </c>
      <c r="D23" s="14">
        <f t="shared" si="0"/>
        <v>8397.380000000001</v>
      </c>
      <c r="E23" s="18">
        <v>6029.18</v>
      </c>
      <c r="F23" s="18">
        <v>2368.2</v>
      </c>
    </row>
    <row r="24" spans="2:6" ht="15">
      <c r="B24" s="6">
        <v>19</v>
      </c>
      <c r="C24" s="8" t="s">
        <v>12</v>
      </c>
      <c r="D24" s="14">
        <f t="shared" si="0"/>
        <v>8330.9</v>
      </c>
      <c r="E24" s="18">
        <v>6048.9</v>
      </c>
      <c r="F24" s="18">
        <v>2282</v>
      </c>
    </row>
    <row r="25" spans="2:6" ht="15">
      <c r="B25" s="6">
        <v>20</v>
      </c>
      <c r="C25" s="8" t="s">
        <v>13</v>
      </c>
      <c r="D25" s="14">
        <f t="shared" si="0"/>
        <v>4217.56</v>
      </c>
      <c r="E25" s="18">
        <v>2974.26</v>
      </c>
      <c r="F25" s="18">
        <f>1169.2+74.1</f>
        <v>1243.3</v>
      </c>
    </row>
    <row r="26" spans="2:6" ht="15">
      <c r="B26" s="6">
        <v>21</v>
      </c>
      <c r="C26" s="8" t="s">
        <v>14</v>
      </c>
      <c r="D26" s="14">
        <f t="shared" si="0"/>
        <v>8384.29</v>
      </c>
      <c r="E26" s="18">
        <v>6076.29</v>
      </c>
      <c r="F26" s="18">
        <v>2308</v>
      </c>
    </row>
    <row r="27" spans="2:6" ht="15">
      <c r="B27" s="6">
        <v>22</v>
      </c>
      <c r="C27" s="7" t="s">
        <v>15</v>
      </c>
      <c r="D27" s="14">
        <f t="shared" si="0"/>
        <v>8153.81</v>
      </c>
      <c r="E27" s="18">
        <v>5708.01</v>
      </c>
      <c r="F27" s="18">
        <v>2445.8</v>
      </c>
    </row>
    <row r="28" spans="2:6" ht="15">
      <c r="B28" s="6">
        <v>23</v>
      </c>
      <c r="C28" s="7" t="s">
        <v>17</v>
      </c>
      <c r="D28" s="14">
        <f t="shared" si="0"/>
        <v>3908.5</v>
      </c>
      <c r="E28" s="18">
        <v>2843</v>
      </c>
      <c r="F28" s="18">
        <v>1065.5</v>
      </c>
    </row>
    <row r="29" spans="2:6" ht="15">
      <c r="B29" s="6">
        <v>24</v>
      </c>
      <c r="C29" s="7" t="s">
        <v>18</v>
      </c>
      <c r="D29" s="14">
        <f t="shared" si="0"/>
        <v>4625.6900000000005</v>
      </c>
      <c r="E29" s="18">
        <v>3771.59</v>
      </c>
      <c r="F29" s="18">
        <v>854.1</v>
      </c>
    </row>
    <row r="30" spans="2:6" ht="15">
      <c r="B30" s="6">
        <v>25</v>
      </c>
      <c r="C30" s="7" t="s">
        <v>19</v>
      </c>
      <c r="D30" s="14">
        <f t="shared" si="0"/>
        <v>3760.2</v>
      </c>
      <c r="E30" s="18">
        <v>2879</v>
      </c>
      <c r="F30" s="18">
        <v>881.2</v>
      </c>
    </row>
    <row r="31" spans="2:6" ht="15">
      <c r="B31" s="6">
        <v>26</v>
      </c>
      <c r="C31" s="7" t="s">
        <v>20</v>
      </c>
      <c r="D31" s="14">
        <f t="shared" si="0"/>
        <v>6291.1</v>
      </c>
      <c r="E31" s="18">
        <v>3788.8</v>
      </c>
      <c r="F31" s="18">
        <f>1867.6+73.7+51.1+219.9+35.5+254.5</f>
        <v>2502.2999999999997</v>
      </c>
    </row>
    <row r="32" spans="2:6" ht="15">
      <c r="B32" s="6">
        <v>27</v>
      </c>
      <c r="C32" s="7" t="s">
        <v>21</v>
      </c>
      <c r="D32" s="14">
        <f t="shared" si="0"/>
        <v>2046.9</v>
      </c>
      <c r="E32" s="18">
        <v>1441</v>
      </c>
      <c r="F32" s="18">
        <v>605.9</v>
      </c>
    </row>
    <row r="33" spans="2:6" ht="15">
      <c r="B33" s="6">
        <v>28</v>
      </c>
      <c r="C33" s="7" t="s">
        <v>22</v>
      </c>
      <c r="D33" s="14">
        <f t="shared" si="0"/>
        <v>6460.150000000001</v>
      </c>
      <c r="E33" s="18">
        <v>5084.85</v>
      </c>
      <c r="F33" s="18">
        <v>1375.3</v>
      </c>
    </row>
    <row r="34" spans="2:6" ht="15">
      <c r="B34" s="6">
        <v>29</v>
      </c>
      <c r="C34" s="7" t="s">
        <v>23</v>
      </c>
      <c r="D34" s="14">
        <f t="shared" si="0"/>
        <v>2924.5699999999997</v>
      </c>
      <c r="E34" s="18">
        <v>1116.97</v>
      </c>
      <c r="F34" s="18">
        <v>1807.6</v>
      </c>
    </row>
    <row r="35" spans="2:6" ht="15">
      <c r="B35" s="6">
        <v>30</v>
      </c>
      <c r="C35" s="7" t="s">
        <v>24</v>
      </c>
      <c r="D35" s="14">
        <f t="shared" si="0"/>
        <v>3486.1800000000003</v>
      </c>
      <c r="E35" s="18">
        <v>1130.47</v>
      </c>
      <c r="F35" s="18">
        <v>2355.71</v>
      </c>
    </row>
    <row r="36" spans="2:6" ht="15">
      <c r="B36" s="6">
        <v>31</v>
      </c>
      <c r="C36" s="9" t="s">
        <v>87</v>
      </c>
      <c r="D36" s="14">
        <f t="shared" si="0"/>
        <v>3603.17</v>
      </c>
      <c r="E36" s="19">
        <v>1159.41</v>
      </c>
      <c r="F36" s="19">
        <v>2443.76</v>
      </c>
    </row>
    <row r="37" spans="2:6" ht="15">
      <c r="B37" s="6">
        <v>32</v>
      </c>
      <c r="C37" s="7" t="s">
        <v>25</v>
      </c>
      <c r="D37" s="14">
        <f t="shared" si="0"/>
        <v>5349.5</v>
      </c>
      <c r="E37" s="18">
        <v>3831.5</v>
      </c>
      <c r="F37" s="18">
        <v>1518</v>
      </c>
    </row>
    <row r="38" spans="2:6" ht="15">
      <c r="B38" s="6">
        <v>33</v>
      </c>
      <c r="C38" s="7" t="s">
        <v>26</v>
      </c>
      <c r="D38" s="14">
        <f t="shared" si="0"/>
        <v>9286.8</v>
      </c>
      <c r="E38" s="18">
        <v>6665.7</v>
      </c>
      <c r="F38" s="18">
        <f>1807.6+813.5</f>
        <v>2621.1</v>
      </c>
    </row>
    <row r="39" spans="2:6" ht="15">
      <c r="B39" s="6">
        <v>34</v>
      </c>
      <c r="C39" s="7" t="s">
        <v>27</v>
      </c>
      <c r="D39" s="14">
        <f t="shared" si="0"/>
        <v>4250.6</v>
      </c>
      <c r="E39" s="18">
        <v>2982.2</v>
      </c>
      <c r="F39" s="18">
        <f>1162.2+34.5+71.7</f>
        <v>1268.4</v>
      </c>
    </row>
    <row r="40" spans="2:6" ht="15">
      <c r="B40" s="6">
        <v>35</v>
      </c>
      <c r="C40" s="7" t="s">
        <v>28</v>
      </c>
      <c r="D40" s="14">
        <f t="shared" si="0"/>
        <v>8038.64</v>
      </c>
      <c r="E40" s="18">
        <v>4927.64</v>
      </c>
      <c r="F40" s="18">
        <f>375.3+2262.5+15+458.2</f>
        <v>3111</v>
      </c>
    </row>
    <row r="41" spans="2:6" ht="15">
      <c r="B41" s="6">
        <v>36</v>
      </c>
      <c r="C41" s="7" t="s">
        <v>29</v>
      </c>
      <c r="D41" s="14">
        <f t="shared" si="0"/>
        <v>4072.0999999999995</v>
      </c>
      <c r="E41" s="18">
        <v>2824.2</v>
      </c>
      <c r="F41" s="18">
        <f>1179.3+68.6</f>
        <v>1247.8999999999999</v>
      </c>
    </row>
    <row r="42" spans="2:6" ht="15">
      <c r="B42" s="6">
        <v>37</v>
      </c>
      <c r="C42" s="7" t="s">
        <v>30</v>
      </c>
      <c r="D42" s="14">
        <f t="shared" si="0"/>
        <v>2106.5</v>
      </c>
      <c r="E42" s="18">
        <v>1452.6</v>
      </c>
      <c r="F42" s="18">
        <v>653.9</v>
      </c>
    </row>
    <row r="43" spans="2:6" ht="15">
      <c r="B43" s="6">
        <v>38</v>
      </c>
      <c r="C43" s="7" t="s">
        <v>31</v>
      </c>
      <c r="D43" s="14">
        <f t="shared" si="0"/>
        <v>2722.5</v>
      </c>
      <c r="E43" s="18">
        <v>2350</v>
      </c>
      <c r="F43" s="18">
        <v>372.5</v>
      </c>
    </row>
    <row r="44" spans="2:6" ht="15">
      <c r="B44" s="6">
        <v>39</v>
      </c>
      <c r="C44" s="7" t="s">
        <v>32</v>
      </c>
      <c r="D44" s="14">
        <f t="shared" si="0"/>
        <v>5860.73</v>
      </c>
      <c r="E44" s="18">
        <v>4069.73</v>
      </c>
      <c r="F44" s="18">
        <v>1791</v>
      </c>
    </row>
    <row r="45" spans="2:6" ht="15">
      <c r="B45" s="6">
        <v>40</v>
      </c>
      <c r="C45" s="7" t="s">
        <v>33</v>
      </c>
      <c r="D45" s="14">
        <f t="shared" si="0"/>
        <v>5845.45</v>
      </c>
      <c r="E45" s="18">
        <v>4054.45</v>
      </c>
      <c r="F45" s="18">
        <v>1791</v>
      </c>
    </row>
    <row r="46" spans="2:6" ht="15">
      <c r="B46" s="6">
        <v>41</v>
      </c>
      <c r="C46" s="7" t="s">
        <v>36</v>
      </c>
      <c r="D46" s="14">
        <f t="shared" si="0"/>
        <v>2730.75</v>
      </c>
      <c r="E46" s="18">
        <v>1837.69</v>
      </c>
      <c r="F46" s="18">
        <f>821.1+71.96</f>
        <v>893.0600000000001</v>
      </c>
    </row>
    <row r="47" spans="2:6" ht="15">
      <c r="B47" s="6">
        <v>42</v>
      </c>
      <c r="C47" s="7" t="s">
        <v>46</v>
      </c>
      <c r="D47" s="14">
        <f t="shared" si="0"/>
        <v>3421.77</v>
      </c>
      <c r="E47" s="18">
        <v>1952.97</v>
      </c>
      <c r="F47" s="18">
        <v>1468.8</v>
      </c>
    </row>
    <row r="48" spans="2:6" ht="15">
      <c r="B48" s="6">
        <v>43</v>
      </c>
      <c r="C48" s="7" t="s">
        <v>47</v>
      </c>
      <c r="D48" s="14">
        <f t="shared" si="0"/>
        <v>2232.5299999999997</v>
      </c>
      <c r="E48" s="18">
        <v>1244.03</v>
      </c>
      <c r="F48" s="18">
        <v>988.5</v>
      </c>
    </row>
    <row r="49" spans="2:6" ht="15">
      <c r="B49" s="6">
        <v>44</v>
      </c>
      <c r="C49" s="9" t="s">
        <v>75</v>
      </c>
      <c r="D49" s="14">
        <f t="shared" si="0"/>
        <v>9411.599999999999</v>
      </c>
      <c r="E49" s="18">
        <v>5517.4</v>
      </c>
      <c r="F49" s="18">
        <v>3894.2</v>
      </c>
    </row>
    <row r="50" spans="2:6" ht="15">
      <c r="B50" s="6">
        <v>45</v>
      </c>
      <c r="C50" s="7" t="s">
        <v>48</v>
      </c>
      <c r="D50" s="14">
        <f t="shared" si="0"/>
        <v>2235.12</v>
      </c>
      <c r="E50" s="18">
        <v>1246.72</v>
      </c>
      <c r="F50" s="18">
        <v>988.4</v>
      </c>
    </row>
    <row r="51" spans="2:6" ht="15">
      <c r="B51" s="6">
        <v>46</v>
      </c>
      <c r="C51" s="7" t="s">
        <v>49</v>
      </c>
      <c r="D51" s="14">
        <f t="shared" si="0"/>
        <v>6182.02</v>
      </c>
      <c r="E51" s="18">
        <v>3595.22</v>
      </c>
      <c r="F51" s="18">
        <f>2493.4+93.4</f>
        <v>2586.8</v>
      </c>
    </row>
    <row r="52" spans="2:6" ht="15">
      <c r="B52" s="6">
        <v>47</v>
      </c>
      <c r="C52" s="7" t="s">
        <v>50</v>
      </c>
      <c r="D52" s="14">
        <f t="shared" si="0"/>
        <v>3438.2</v>
      </c>
      <c r="E52" s="18">
        <v>1908.6</v>
      </c>
      <c r="F52" s="18">
        <v>1529.6</v>
      </c>
    </row>
    <row r="53" spans="2:6" ht="15">
      <c r="B53" s="6">
        <v>48</v>
      </c>
      <c r="C53" s="7" t="s">
        <v>37</v>
      </c>
      <c r="D53" s="14">
        <f t="shared" si="0"/>
        <v>10850.7</v>
      </c>
      <c r="E53" s="18">
        <v>6249.7</v>
      </c>
      <c r="F53" s="18">
        <v>4601</v>
      </c>
    </row>
    <row r="54" spans="2:6" ht="15">
      <c r="B54" s="6">
        <v>49</v>
      </c>
      <c r="C54" s="7" t="s">
        <v>38</v>
      </c>
      <c r="D54" s="14">
        <f t="shared" si="0"/>
        <v>5959.07</v>
      </c>
      <c r="E54" s="18">
        <v>3419.57</v>
      </c>
      <c r="F54" s="18">
        <v>2539.5</v>
      </c>
    </row>
    <row r="55" spans="2:6" ht="15">
      <c r="B55" s="6">
        <v>50</v>
      </c>
      <c r="C55" s="7" t="s">
        <v>51</v>
      </c>
      <c r="D55" s="14">
        <f t="shared" si="0"/>
        <v>2980.91</v>
      </c>
      <c r="E55" s="18">
        <v>1475.11</v>
      </c>
      <c r="F55" s="18">
        <v>1505.8</v>
      </c>
    </row>
    <row r="56" spans="2:6" ht="15">
      <c r="B56" s="6">
        <v>51</v>
      </c>
      <c r="C56" s="9" t="s">
        <v>76</v>
      </c>
      <c r="D56" s="14">
        <f t="shared" si="0"/>
        <v>4436.19</v>
      </c>
      <c r="E56" s="18">
        <v>2514.39</v>
      </c>
      <c r="F56" s="18">
        <v>1921.8</v>
      </c>
    </row>
    <row r="57" spans="2:6" s="2" customFormat="1" ht="15">
      <c r="B57" s="6">
        <v>52</v>
      </c>
      <c r="C57" s="9" t="s">
        <v>77</v>
      </c>
      <c r="D57" s="14">
        <f t="shared" si="0"/>
        <v>2001.51</v>
      </c>
      <c r="E57" s="19">
        <v>977.71</v>
      </c>
      <c r="F57" s="19">
        <v>1023.8</v>
      </c>
    </row>
    <row r="58" spans="2:6" s="2" customFormat="1" ht="15">
      <c r="B58" s="6">
        <v>53</v>
      </c>
      <c r="C58" s="9" t="s">
        <v>78</v>
      </c>
      <c r="D58" s="14">
        <f t="shared" si="0"/>
        <v>3778.8599999999997</v>
      </c>
      <c r="E58" s="19">
        <v>1851.26</v>
      </c>
      <c r="F58" s="19">
        <v>1927.6</v>
      </c>
    </row>
    <row r="59" spans="2:6" s="2" customFormat="1" ht="15">
      <c r="B59" s="6">
        <v>54</v>
      </c>
      <c r="C59" s="9" t="s">
        <v>79</v>
      </c>
      <c r="D59" s="14">
        <f t="shared" si="0"/>
        <v>4694.98</v>
      </c>
      <c r="E59" s="19">
        <v>2569.98</v>
      </c>
      <c r="F59" s="19">
        <v>2125</v>
      </c>
    </row>
    <row r="60" spans="2:6" s="2" customFormat="1" ht="15">
      <c r="B60" s="6">
        <v>55</v>
      </c>
      <c r="C60" s="9" t="s">
        <v>80</v>
      </c>
      <c r="D60" s="14">
        <f t="shared" si="0"/>
        <v>4800.639999999999</v>
      </c>
      <c r="E60" s="19">
        <v>2606.94</v>
      </c>
      <c r="F60" s="19">
        <f>2120+38.7+35</f>
        <v>2193.7</v>
      </c>
    </row>
    <row r="61" spans="2:6" ht="15" customHeight="1">
      <c r="B61" s="6">
        <v>56</v>
      </c>
      <c r="C61" s="10" t="s">
        <v>52</v>
      </c>
      <c r="D61" s="14">
        <f t="shared" si="0"/>
        <v>1028.17</v>
      </c>
      <c r="E61" s="18">
        <v>384.57</v>
      </c>
      <c r="F61" s="18">
        <v>643.6</v>
      </c>
    </row>
    <row r="62" spans="2:6" s="2" customFormat="1" ht="15">
      <c r="B62" s="6">
        <v>57</v>
      </c>
      <c r="C62" s="10" t="s">
        <v>39</v>
      </c>
      <c r="D62" s="14">
        <f t="shared" si="0"/>
        <v>2348.5</v>
      </c>
      <c r="E62" s="19">
        <v>1113.7</v>
      </c>
      <c r="F62" s="19">
        <v>1234.8</v>
      </c>
    </row>
    <row r="63" spans="2:6" s="2" customFormat="1" ht="15">
      <c r="B63" s="6">
        <v>58</v>
      </c>
      <c r="C63" s="10" t="s">
        <v>40</v>
      </c>
      <c r="D63" s="14">
        <f t="shared" si="0"/>
        <v>1148.5300000000002</v>
      </c>
      <c r="E63" s="19">
        <v>625.07</v>
      </c>
      <c r="F63" s="19">
        <v>523.46</v>
      </c>
    </row>
    <row r="64" spans="2:6" ht="15" customHeight="1">
      <c r="B64" s="6">
        <v>59</v>
      </c>
      <c r="C64" s="10" t="s">
        <v>41</v>
      </c>
      <c r="D64" s="14">
        <f t="shared" si="0"/>
        <v>2357.79</v>
      </c>
      <c r="E64" s="18">
        <v>1119.27</v>
      </c>
      <c r="F64" s="18">
        <v>1238.52</v>
      </c>
    </row>
    <row r="65" spans="2:6" ht="15.75" customHeight="1">
      <c r="B65" s="6">
        <v>60</v>
      </c>
      <c r="C65" s="10" t="s">
        <v>53</v>
      </c>
      <c r="D65" s="14">
        <f t="shared" si="0"/>
        <v>3489.06</v>
      </c>
      <c r="E65" s="18">
        <v>1867.46</v>
      </c>
      <c r="F65" s="18">
        <f>1518+103.6</f>
        <v>1621.6</v>
      </c>
    </row>
    <row r="66" spans="2:6" ht="15.75" customHeight="1">
      <c r="B66" s="6">
        <v>61</v>
      </c>
      <c r="C66" s="10" t="s">
        <v>92</v>
      </c>
      <c r="D66" s="14">
        <v>1558.3</v>
      </c>
      <c r="E66" s="18">
        <v>901.5</v>
      </c>
      <c r="F66" s="18">
        <v>656.8</v>
      </c>
    </row>
    <row r="67" spans="2:6" ht="15">
      <c r="B67" s="6">
        <v>62</v>
      </c>
      <c r="C67" s="7" t="s">
        <v>55</v>
      </c>
      <c r="D67" s="14">
        <f aca="true" t="shared" si="1" ref="D67:D93">E67+F67</f>
        <v>1805.81</v>
      </c>
      <c r="E67" s="18">
        <v>735.23</v>
      </c>
      <c r="F67" s="18">
        <v>1070.58</v>
      </c>
    </row>
    <row r="68" spans="2:6" ht="15">
      <c r="B68" s="6">
        <v>63</v>
      </c>
      <c r="C68" s="7" t="s">
        <v>56</v>
      </c>
      <c r="D68" s="14">
        <f>E68+F68</f>
        <v>1827.2199999999998</v>
      </c>
      <c r="E68" s="18">
        <v>755.64</v>
      </c>
      <c r="F68" s="18">
        <v>1071.58</v>
      </c>
    </row>
    <row r="69" spans="2:6" ht="15">
      <c r="B69" s="6">
        <v>64</v>
      </c>
      <c r="C69" s="7" t="s">
        <v>57</v>
      </c>
      <c r="D69" s="14">
        <f t="shared" si="1"/>
        <v>768.8</v>
      </c>
      <c r="E69" s="18">
        <v>431.9</v>
      </c>
      <c r="F69" s="18">
        <v>336.9</v>
      </c>
    </row>
    <row r="70" spans="2:6" ht="15">
      <c r="B70" s="6">
        <v>65</v>
      </c>
      <c r="C70" s="7" t="s">
        <v>58</v>
      </c>
      <c r="D70" s="14">
        <f t="shared" si="1"/>
        <v>2270.26</v>
      </c>
      <c r="E70" s="18">
        <v>1248.16</v>
      </c>
      <c r="F70" s="18">
        <f>988.9+33.2</f>
        <v>1022.1</v>
      </c>
    </row>
    <row r="71" spans="2:6" ht="15">
      <c r="B71" s="6">
        <v>66</v>
      </c>
      <c r="C71" s="9" t="s">
        <v>16</v>
      </c>
      <c r="D71" s="14">
        <f t="shared" si="1"/>
        <v>3883.1400000000003</v>
      </c>
      <c r="E71" s="18">
        <v>1284.66</v>
      </c>
      <c r="F71" s="18">
        <f>2375.38+88+135.1</f>
        <v>2598.48</v>
      </c>
    </row>
    <row r="72" spans="2:6" ht="15">
      <c r="B72" s="6">
        <v>67</v>
      </c>
      <c r="C72" s="9" t="s">
        <v>59</v>
      </c>
      <c r="D72" s="14">
        <f t="shared" si="1"/>
        <v>4790.360000000001</v>
      </c>
      <c r="E72" s="18">
        <v>1628.08</v>
      </c>
      <c r="F72" s="18">
        <f>3111.38+50.9</f>
        <v>3162.28</v>
      </c>
    </row>
    <row r="73" spans="2:6" ht="15">
      <c r="B73" s="6">
        <v>68</v>
      </c>
      <c r="C73" s="9" t="s">
        <v>60</v>
      </c>
      <c r="D73" s="14">
        <f t="shared" si="1"/>
        <v>1329.8600000000001</v>
      </c>
      <c r="E73" s="19">
        <v>593.26</v>
      </c>
      <c r="F73" s="19">
        <f>598.1+138.5</f>
        <v>736.6</v>
      </c>
    </row>
    <row r="74" spans="2:6" ht="15">
      <c r="B74" s="6">
        <v>69</v>
      </c>
      <c r="C74" s="9" t="s">
        <v>88</v>
      </c>
      <c r="D74" s="14">
        <f t="shared" si="1"/>
        <v>2104.15</v>
      </c>
      <c r="E74" s="19">
        <v>1100.95</v>
      </c>
      <c r="F74" s="19">
        <f>811.5+191.7</f>
        <v>1003.2</v>
      </c>
    </row>
    <row r="75" spans="2:6" ht="15">
      <c r="B75" s="6">
        <v>70</v>
      </c>
      <c r="C75" s="9" t="s">
        <v>89</v>
      </c>
      <c r="D75" s="14">
        <f t="shared" si="1"/>
        <v>754.82</v>
      </c>
      <c r="E75" s="19">
        <v>491.72</v>
      </c>
      <c r="F75" s="19">
        <f>156.3+106.8</f>
        <v>263.1</v>
      </c>
    </row>
    <row r="76" spans="2:6" ht="15">
      <c r="B76" s="6">
        <v>71</v>
      </c>
      <c r="C76" s="9" t="s">
        <v>61</v>
      </c>
      <c r="D76" s="14">
        <f t="shared" si="1"/>
        <v>1829.35</v>
      </c>
      <c r="E76" s="19">
        <v>1014.05</v>
      </c>
      <c r="F76" s="19">
        <v>815.3</v>
      </c>
    </row>
    <row r="77" spans="2:6" ht="15">
      <c r="B77" s="6">
        <v>72</v>
      </c>
      <c r="C77" s="9" t="s">
        <v>62</v>
      </c>
      <c r="D77" s="14">
        <f t="shared" si="1"/>
        <v>1523.5300000000002</v>
      </c>
      <c r="E77" s="19">
        <v>579.33</v>
      </c>
      <c r="F77" s="19">
        <v>944.2</v>
      </c>
    </row>
    <row r="78" spans="2:6" ht="15">
      <c r="B78" s="6">
        <v>73</v>
      </c>
      <c r="C78" s="9" t="s">
        <v>63</v>
      </c>
      <c r="D78" s="14">
        <f t="shared" si="1"/>
        <v>2508.67</v>
      </c>
      <c r="E78" s="19">
        <v>1118.67</v>
      </c>
      <c r="F78" s="19">
        <v>1390</v>
      </c>
    </row>
    <row r="79" spans="2:6" ht="15">
      <c r="B79" s="6">
        <v>74</v>
      </c>
      <c r="C79" s="9" t="s">
        <v>64</v>
      </c>
      <c r="D79" s="14">
        <f t="shared" si="1"/>
        <v>1680.2199999999998</v>
      </c>
      <c r="E79" s="19">
        <v>588.61</v>
      </c>
      <c r="F79" s="19">
        <v>1091.61</v>
      </c>
    </row>
    <row r="80" spans="2:6" ht="15">
      <c r="B80" s="6">
        <v>75</v>
      </c>
      <c r="C80" s="9" t="s">
        <v>65</v>
      </c>
      <c r="D80" s="14">
        <f t="shared" si="1"/>
        <v>1891.4700000000003</v>
      </c>
      <c r="E80" s="19">
        <v>589.57</v>
      </c>
      <c r="F80" s="19">
        <f>1301.9</f>
        <v>1301.9</v>
      </c>
    </row>
    <row r="81" spans="2:6" ht="15">
      <c r="B81" s="6">
        <v>76</v>
      </c>
      <c r="C81" s="9" t="s">
        <v>66</v>
      </c>
      <c r="D81" s="14">
        <f t="shared" si="1"/>
        <v>1097.23</v>
      </c>
      <c r="E81" s="19">
        <v>376.48</v>
      </c>
      <c r="F81" s="19">
        <v>720.75</v>
      </c>
    </row>
    <row r="82" spans="2:6" ht="15">
      <c r="B82" s="6">
        <v>77</v>
      </c>
      <c r="C82" s="9" t="s">
        <v>67</v>
      </c>
      <c r="D82" s="14">
        <f t="shared" si="1"/>
        <v>1111.2</v>
      </c>
      <c r="E82" s="19">
        <v>383.49</v>
      </c>
      <c r="F82" s="19">
        <v>727.71</v>
      </c>
    </row>
    <row r="83" spans="2:6" ht="15">
      <c r="B83" s="6">
        <v>78</v>
      </c>
      <c r="C83" s="9" t="s">
        <v>68</v>
      </c>
      <c r="D83" s="14">
        <f t="shared" si="1"/>
        <v>1137.25</v>
      </c>
      <c r="E83" s="19">
        <v>389.08</v>
      </c>
      <c r="F83" s="19">
        <v>748.17</v>
      </c>
    </row>
    <row r="84" spans="2:6" ht="15">
      <c r="B84" s="6">
        <v>79</v>
      </c>
      <c r="C84" s="7" t="s">
        <v>34</v>
      </c>
      <c r="D84" s="14">
        <f t="shared" si="1"/>
        <v>2072.38</v>
      </c>
      <c r="E84" s="18">
        <v>585.16</v>
      </c>
      <c r="F84" s="18">
        <f>1336.32+150.9</f>
        <v>1487.22</v>
      </c>
    </row>
    <row r="85" spans="2:6" s="2" customFormat="1" ht="15">
      <c r="B85" s="6">
        <v>80</v>
      </c>
      <c r="C85" s="9" t="s">
        <v>69</v>
      </c>
      <c r="D85" s="14">
        <f t="shared" si="1"/>
        <v>3234.8</v>
      </c>
      <c r="E85" s="19">
        <v>1594.2</v>
      </c>
      <c r="F85" s="19">
        <v>1640.6</v>
      </c>
    </row>
    <row r="86" spans="2:6" s="2" customFormat="1" ht="15">
      <c r="B86" s="6">
        <v>81</v>
      </c>
      <c r="C86" s="9" t="s">
        <v>70</v>
      </c>
      <c r="D86" s="14">
        <f t="shared" si="1"/>
        <v>2175.5</v>
      </c>
      <c r="E86" s="19">
        <v>911.8</v>
      </c>
      <c r="F86" s="19">
        <f>1106.8+107.8+49.1</f>
        <v>1263.6999999999998</v>
      </c>
    </row>
    <row r="87" spans="2:6" s="2" customFormat="1" ht="15">
      <c r="B87" s="6">
        <v>82</v>
      </c>
      <c r="C87" s="9" t="s">
        <v>71</v>
      </c>
      <c r="D87" s="14">
        <f t="shared" si="1"/>
        <v>2393.61</v>
      </c>
      <c r="E87" s="19">
        <v>1139.21</v>
      </c>
      <c r="F87" s="19">
        <v>1254.4</v>
      </c>
    </row>
    <row r="88" spans="2:6" s="2" customFormat="1" ht="15">
      <c r="B88" s="6">
        <v>83</v>
      </c>
      <c r="C88" s="9" t="s">
        <v>72</v>
      </c>
      <c r="D88" s="14">
        <f t="shared" si="1"/>
        <v>2365.58</v>
      </c>
      <c r="E88" s="19">
        <v>1132.34</v>
      </c>
      <c r="F88" s="19">
        <v>1233.24</v>
      </c>
    </row>
    <row r="89" spans="2:6" s="2" customFormat="1" ht="15">
      <c r="B89" s="6">
        <v>84</v>
      </c>
      <c r="C89" s="9" t="s">
        <v>35</v>
      </c>
      <c r="D89" s="14">
        <f t="shared" si="1"/>
        <v>2354.6499999999996</v>
      </c>
      <c r="E89" s="19">
        <v>915.05</v>
      </c>
      <c r="F89" s="19">
        <f>1084.4+142.8+128.6+83.8</f>
        <v>1439.6</v>
      </c>
    </row>
    <row r="90" spans="2:6" ht="15">
      <c r="B90" s="6">
        <v>85</v>
      </c>
      <c r="C90" s="7" t="s">
        <v>94</v>
      </c>
      <c r="D90" s="14">
        <f t="shared" si="1"/>
        <v>5877.96</v>
      </c>
      <c r="E90" s="18">
        <v>3233.56</v>
      </c>
      <c r="F90" s="18">
        <f>2500+72.5+71.9</f>
        <v>2644.4</v>
      </c>
    </row>
    <row r="91" spans="2:6" s="2" customFormat="1" ht="15">
      <c r="B91" s="6">
        <v>86</v>
      </c>
      <c r="C91" s="9" t="s">
        <v>73</v>
      </c>
      <c r="D91" s="14">
        <f t="shared" si="1"/>
        <v>11782.67</v>
      </c>
      <c r="E91" s="19">
        <v>3844.32</v>
      </c>
      <c r="F91" s="19">
        <f>5746.55+401.5+195.9+173.2+283.2+1138</f>
        <v>7938.349999999999</v>
      </c>
    </row>
    <row r="92" spans="2:6" s="2" customFormat="1" ht="15">
      <c r="B92" s="6">
        <v>87</v>
      </c>
      <c r="C92" s="9" t="s">
        <v>74</v>
      </c>
      <c r="D92" s="14">
        <f t="shared" si="1"/>
        <v>5819.94</v>
      </c>
      <c r="E92" s="19">
        <v>3865.68</v>
      </c>
      <c r="F92" s="19">
        <f>1895.96+58.3</f>
        <v>1954.26</v>
      </c>
    </row>
    <row r="93" spans="2:6" s="2" customFormat="1" ht="15.75" thickBot="1">
      <c r="B93" s="6">
        <v>88</v>
      </c>
      <c r="C93" s="9" t="s">
        <v>93</v>
      </c>
      <c r="D93" s="14">
        <f t="shared" si="1"/>
        <v>1558.3</v>
      </c>
      <c r="E93" s="19">
        <v>901.5</v>
      </c>
      <c r="F93" s="19">
        <v>656.8</v>
      </c>
    </row>
    <row r="94" spans="2:6" s="2" customFormat="1" ht="15" thickBot="1">
      <c r="B94" s="11"/>
      <c r="C94" s="12" t="s">
        <v>81</v>
      </c>
      <c r="D94" s="13">
        <f>SUM(D6:D93)</f>
        <v>391442.0399999999</v>
      </c>
      <c r="E94" s="13">
        <f>SUM(E6:E93)</f>
        <v>238028.43000000008</v>
      </c>
      <c r="F94" s="13">
        <f>SUM(F6:F93)</f>
        <v>153413.61000000004</v>
      </c>
    </row>
    <row r="95" s="2" customFormat="1" ht="12.75"/>
    <row r="96" s="2" customFormat="1" ht="12.75">
      <c r="E96" s="15"/>
    </row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</sheetData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2010-11-26T09:11:01Z</cp:lastPrinted>
  <dcterms:created xsi:type="dcterms:W3CDTF">1996-10-08T23:32:33Z</dcterms:created>
  <dcterms:modified xsi:type="dcterms:W3CDTF">2012-01-26T06:15:34Z</dcterms:modified>
  <cp:category/>
  <cp:version/>
  <cp:contentType/>
  <cp:contentStatus/>
</cp:coreProperties>
</file>